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9-10" sheetId="11" r:id="rId11"/>
    <sheet name="Прил 11" sheetId="12" r:id="rId12"/>
    <sheet name="Прил 12" sheetId="13" r:id="rId13"/>
    <sheet name="Прил 13" sheetId="14" r:id="rId14"/>
    <sheet name="Прил 14" sheetId="15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<sst xmlns="http://schemas.openxmlformats.org/spreadsheetml/2006/main" count="7735" uniqueCount="1955">
  <si>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</si>
  <si>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</si>
  <si>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</si>
  <si>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1 16 01163 01 0000 140</t>
  </si>
  <si>
    <t xml:space="preserve"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
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</si>
  <si>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</si>
  <si>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</si>
  <si>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</si>
  <si>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</si>
  <si>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</si>
  <si>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</si>
  <si>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</si>
  <si>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</si>
  <si>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</si>
  <si>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</si>
  <si>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</si>
  <si>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</si>
  <si>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</si>
  <si>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</si>
  <si>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</si>
  <si>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</si>
  <si>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</si>
  <si>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</si>
  <si>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</si>
  <si>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</si>
  <si>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</si>
  <si>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</si>
  <si>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</si>
  <si>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</si>
  <si>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</si>
  <si>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</si>
  <si>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</si>
  <si>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</si>
  <si>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Мценский городской Совет народных депутатов</t>
  </si>
  <si>
    <t>1 08 07173 01 1000 110</t>
  </si>
  <si>
    <t xml:space="preserve"> Государственная пошлина за выдачу органом местного самоуправления городского округа специального разрешения на движение по  автомобильным дорогам      транспортных средств, осуществляющих перевозки опасных, тяжеловесных  и  (или)  крупногабаритных грузов, зачисляемая в бюджеты городских округов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</si>
  <si>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</si>
  <si>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</si>
  <si>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1 15 02040 04 0000 140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</si>
  <si>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</si>
  <si>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</si>
  <si>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</si>
  <si>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</si>
  <si>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</si>
  <si>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1 11 02032 04 0000 120</t>
  </si>
  <si>
    <t>Доходы от размещения временно свободных средств бюджетов городских округов</t>
  </si>
  <si>
    <t xml:space="preserve">1 11 02084 04 0000 120  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</si>
  <si>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</si>
  <si>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1 11 05012 04 0003 120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</si>
  <si>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</si>
  <si>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1 11 05012 04 0022 120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</si>
  <si>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(под объектами дорожного сервиса)</t>
  </si>
  <si>
    <t>1 11 05024 04 0000 120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</si>
  <si>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</si>
  <si>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</si>
  <si>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</si>
  <si>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</si>
  <si>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</si>
  <si>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</si>
  <si>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</si>
  <si>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</si>
  <si>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</si>
  <si>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</si>
  <si>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</si>
  <si>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</si>
  <si>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</si>
  <si>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</si>
  <si>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</si>
  <si>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</si>
  <si>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</si>
  <si>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1 13 02994 04 0003 130</t>
  </si>
  <si>
    <t>1 13 02994 04 0022 130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</si>
  <si>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</si>
  <si>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</si>
  <si>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</si>
  <si>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 основных 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</si>
  <si>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</si>
  <si>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</si>
  <si>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</si>
  <si>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</si>
  <si>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</si>
  <si>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</si>
  <si>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</si>
  <si>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</si>
  <si>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</si>
  <si>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  которые не разграничена и  которые расположены в границах 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</si>
  <si>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</si>
  <si>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</si>
  <si>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897</t>
  </si>
  <si>
    <t>1 13 02994 04 0006 130</t>
  </si>
  <si>
    <t>Прочие доходы от компенсации затрат бюджетов городских округов (родительская плата за содержание детей в МБДОУ г. Мценска "Детский сад № 1")</t>
  </si>
  <si>
    <t>1 13 02994 04 0007 130</t>
  </si>
  <si>
    <t>Прочие доходы от компенсации затрат бюджетов городских округов (родительская плата за содержание детей в МБДОУ г. Мценска "Детский сад № 4)</t>
  </si>
  <si>
    <t>1 13 02994 04 0008 130</t>
  </si>
  <si>
    <t>Прочие доходы от компенсации затрат бюджетов городских округов (родительская плата за содержание детей в МБДОУ г. Мценска "Детский сад  № 5")</t>
  </si>
  <si>
    <t>1 13 02994 04 0009 130</t>
  </si>
  <si>
    <t>Прочие доходы от компенсации затрат бюджетов городских округов (родительская плата за содержание детей в МБДОУ г. Мценска "Детский сад  № 6")</t>
  </si>
  <si>
    <t>1 13 02994 04 0010 130</t>
  </si>
  <si>
    <t>Прочие доходы от компенсации затрат бюджетов городских округов (родительская плата за содержание детей в МБДОУ г. Мценска "Детский сад № 7")</t>
  </si>
  <si>
    <t>1 13 02994 04 0011 130</t>
  </si>
  <si>
    <t>Прочие доходы от компенсации затрат бюджетов городских округов (родительская плата за содержание детей в МБДОУ г. Мценска "Детский сад № 9")</t>
  </si>
  <si>
    <t>1 13 02994 04 0012 130</t>
  </si>
  <si>
    <t>Прочие доходы от компенсации затрат бюджетов городских округов (родительская плата за содержание детей в МБДОУ г. Мценска "Детский сад № 10")</t>
  </si>
  <si>
    <t>1 13 02994 04 0013 130</t>
  </si>
  <si>
    <t>Прочие доходы от компенсации затрат бюджетов городских округов (родительская плата за содержание детей в МБДОУ г. Мценска "Детский сад № 11")</t>
  </si>
  <si>
    <t>1 13 02994 04 0014 130</t>
  </si>
  <si>
    <t>Прочие доходы от компенсации затрат бюджетов городских округов (родительская плата за содержание детей в МБДОУ г. Мценска "Детский сад  № 12)</t>
  </si>
  <si>
    <t>1 13 02994 04 0015 130</t>
  </si>
  <si>
    <t>Прочие доходы от компенсации затрат бюджетов городских округов (родительская плата за содержание детей в МБДОУ г. Мценска "Детский сад № 13")</t>
  </si>
  <si>
    <t>1 13 02994 04 0016 130</t>
  </si>
  <si>
    <t>Прочие доходы от компенсации затрат бюджетов городских округов (родительская плата за содержание детей в МБДОУ г.Мценска "Детский сад №14")</t>
  </si>
  <si>
    <t>1 13 02994 04 0017 130</t>
  </si>
  <si>
    <t>Прочие доходы от компенсации затрат бюджетов городских округов (родительская плата за содержание детей в МБДОУ г. Мценска "Детский сад № 15")</t>
  </si>
  <si>
    <t>2.Органы государственной власти Российской Федерации</t>
  </si>
  <si>
    <t>048</t>
  </si>
  <si>
    <t>Управление Федеральной службы по надзору в сфере природопользования по Орловской области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</si>
  <si>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</si>
  <si>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</si>
  <si>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</si>
  <si>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</si>
  <si>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</si>
  <si>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</si>
  <si>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</si>
  <si>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</si>
  <si>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Управление Федерального казначейства по Орловской области</t>
  </si>
  <si>
    <t xml:space="preserve">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</si>
  <si>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</si>
  <si>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1 03 02241 01 0000 110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</si>
  <si>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</si>
  <si>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1 03 02251 01 0000 110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</si>
  <si>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</si>
  <si>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</si>
  <si>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</si>
  <si>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Межрайонная ИФНС России №4 по Орловской области</t>
  </si>
  <si>
    <t xml:space="preserve">1 01 02010 01 0000 110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</si>
  <si>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</si>
  <si>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</si>
  <si>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</si>
  <si>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</si>
  <si>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</si>
  <si>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 xml:space="preserve">1 01 02040 01 0000 110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</si>
  <si>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 </t>
  </si>
  <si>
    <t>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</si>
  <si>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</si>
  <si>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</si>
  <si>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</si>
  <si>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</si>
  <si>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 xml:space="preserve">Единый сельскохозяйственный налог         </t>
  </si>
  <si>
    <t>1 05 03020 01 0000 110</t>
  </si>
  <si>
    <t xml:space="preserve">Единый сельскохозяйственный налог   (за налоговые периоды, истекшие до 1 января 2011 года)      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</si>
  <si>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</si>
  <si>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</si>
  <si>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</si>
  <si>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</si>
  <si>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</si>
  <si>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</si>
  <si>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</si>
  <si>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</si>
  <si>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</si>
  <si>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</si>
  <si>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1 09 00000 00 0000 000
</t>
  </si>
  <si>
    <t>Задолженность и перерасчеты по отмененным налогам, сборам и иным обязательным платежам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</si>
  <si>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</si>
  <si>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</si>
  <si>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Управление Федеральной службы государственной регистрации, кадастра и картографии по Орловской области</t>
  </si>
  <si>
    <t>1 16 01072 01 0000 140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</si>
  <si>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</si>
  <si>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</t>
  </si>
  <si>
    <t>Доходы, закрепляемые за всеми главными администраторами</t>
  </si>
  <si>
    <t xml:space="preserve">Перечень главных администраторов доходов </t>
  </si>
  <si>
    <t>Администрация г. Мценска</t>
  </si>
  <si>
    <t>Управление жилищно-коммунального хозяйства администрации г.Мценска</t>
  </si>
  <si>
    <t>Управление по муниципальному имуществу г. Мценска</t>
  </si>
  <si>
    <t xml:space="preserve">1.Органы местного самоуправления города Мценска </t>
  </si>
  <si>
    <t>Код бюджетной классификации</t>
  </si>
  <si>
    <t>Наименование администратора доходов</t>
  </si>
  <si>
    <t>Администратора доходов</t>
  </si>
  <si>
    <t>доходов городского бюджета</t>
  </si>
  <si>
    <t>Финансовое управление администрации города Мценска</t>
  </si>
  <si>
    <t>892</t>
  </si>
  <si>
    <t>к решению Мценского городского Совета народных депутатов</t>
  </si>
  <si>
    <t>Приложение 1</t>
  </si>
  <si>
    <t>Управление образования администрации города Мценска</t>
  </si>
  <si>
    <t xml:space="preserve"> от "____" декабря 2019 года  № _____   - МПА</t>
  </si>
  <si>
    <t>"О бюджете города Мценска на 2020 год и на плановый перид 2021 и 2022 годов"</t>
  </si>
  <si>
    <t xml:space="preserve"> бюджета города Мценска на 2020 год</t>
  </si>
  <si>
    <t>1 13 02994 04 0000 130</t>
  </si>
  <si>
    <t>Прочие доходы от компенсации затрат бюджетов городских округов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</si>
  <si>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</si>
  <si>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</si>
  <si>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</si>
  <si>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</si>
  <si>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</si>
  <si>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</si>
  <si>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</si>
  <si>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</si>
  <si>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</si>
  <si>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</si>
  <si>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1 17 01040 04 0000 180</t>
  </si>
  <si>
    <t>Невыясненные поступления, зачисляемые в бюджеты  городских округов</t>
  </si>
  <si>
    <t>1 17 05040 04 0000 180</t>
  </si>
  <si>
    <t xml:space="preserve">Прочие неналоговые доходы бюджетов городских округов </t>
  </si>
  <si>
    <t>1 17 05040 04 0022 180</t>
  </si>
  <si>
    <t>Прочие неналоговые доходы бюджетов городских округов (на формирование муниципального дорожного фонда)</t>
  </si>
  <si>
    <t>2 02 15001 04 0000 150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</si>
  <si>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</si>
  <si>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</si>
  <si>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2 02 02008 04 0000 151</t>
  </si>
  <si>
    <t>Субсидии бюджетам городских округов на обеспечение жильем молодых семей</t>
  </si>
  <si>
    <t>2 02 02019 04 0000 151</t>
  </si>
  <si>
    <t>Субсидии бюджетам городских округов на реализацию программ поддержки социально ориентированных некоммерческих организаций</t>
  </si>
  <si>
    <t>2 02 02044 04 0000 151</t>
  </si>
  <si>
    <t>Субсидии бюджетам городских округов на обеспечение автомобильными дорогами новых микрорайонов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</si>
  <si>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</si>
  <si>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</si>
  <si>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</si>
  <si>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</si>
  <si>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</si>
  <si>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</si>
  <si>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</si>
  <si>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</si>
  <si>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</si>
  <si>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</si>
  <si>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</si>
  <si>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</si>
  <si>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</si>
  <si>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</si>
  <si>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2 02 02136 04 0000 151</t>
  </si>
  <si>
    <t>Субсидии бюджетам городских округов на реализацию программ повышения эффективности бюджетных расходов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</si>
  <si>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</si>
  <si>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</si>
  <si>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2 02 15009 04 0000 150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</si>
  <si>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</si>
  <si>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2 02 15399 04 0000 150</t>
  </si>
  <si>
    <t>Дотации бюджетам городских округов на премирование победителей Всероссийского конкурса "Лучшая муниципальная практика"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</si>
  <si>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</si>
  <si>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</si>
  <si>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2 02 19999 04 0000 150</t>
  </si>
  <si>
    <t>Прочие дотации бюджетам городских округов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</si>
  <si>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</si>
  <si>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</si>
  <si>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</si>
  <si>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</si>
  <si>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</si>
  <si>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</si>
  <si>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</si>
  <si>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</si>
  <si>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2 02 20229 04 0000 150
</t>
  </si>
  <si>
    <t xml:space="preserve">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
</t>
  </si>
  <si>
    <t xml:space="preserve">2 02 20298 04 0000 150
</t>
  </si>
  <si>
    <t xml:space="preserve">2 02 20299 04 0000 150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</si>
  <si>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</si>
  <si>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2 02 20300 04 0000 150
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</si>
  <si>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</si>
  <si>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</si>
  <si>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</si>
  <si>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</si>
  <si>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</si>
  <si>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</si>
  <si>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2 02 25021 04 0000 150
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</si>
  <si>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
</t>
  </si>
  <si>
    <t>2 02 25027 04 0000 150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</si>
  <si>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</t>
  </si>
  <si>
    <t xml:space="preserve">2 02 25028 04 0000 150
</t>
  </si>
  <si>
    <t xml:space="preserve">Субсидии бюджетам городских округов на поддержку региональных проектов в сфере информационных технологий
</t>
  </si>
  <si>
    <t>2 02 25065 04 0000 150</t>
  </si>
  <si>
    <t xml:space="preserve"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
</t>
  </si>
  <si>
    <t>2 02 25081 04 0000 150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</si>
  <si>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</si>
  <si>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2 02 25086 04 0000 150
</t>
  </si>
  <si>
    <t>Субсидии бюджетам городских округов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</si>
  <si>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2 02 25139 04 0000 150</t>
  </si>
  <si>
    <t>Субсидии бюджетам городских округов на создание и модернизацию объектов спортивной инфраструктуры региональной собственности для занятий физической культурой и спортом</t>
  </si>
  <si>
    <t>2 02 25159 04 0000 150</t>
  </si>
  <si>
    <t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</si>
  <si>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2 02 25169 04 0000 150
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</si>
  <si>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</si>
  <si>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2 02 25173 04 0000 150</t>
  </si>
  <si>
    <t>Субсидии бюджетам городских округов на создание детских технопарков "Кванториум"</t>
  </si>
  <si>
    <t>2 02 25175 04 0000 150</t>
  </si>
  <si>
    <t>Субсидии бюджетам городских округов на создание ключевых центров развития детей</t>
  </si>
  <si>
    <t>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</si>
  <si>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</si>
  <si>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</si>
  <si>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</si>
  <si>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2 02 25232 04 0000 150</t>
  </si>
  <si>
    <t>2 02 25239 04 0000 150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</si>
  <si>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</si>
  <si>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</si>
  <si>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</si>
  <si>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2 02 25393 04 0000 150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</si>
  <si>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</si>
  <si>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2 02 25411 04 0000 150</t>
  </si>
  <si>
    <t>Субсидии бюджетам городских округов на создание сети ресурсных центров по поддержке добровольчества</t>
  </si>
  <si>
    <t xml:space="preserve">2 02 25467 04 0000 150
</t>
  </si>
  <si>
    <t>Субсидии бюджетам городских округов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</si>
  <si>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</si>
  <si>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</si>
  <si>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</si>
  <si>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</si>
  <si>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2 02 25509 04 0000 150
</t>
  </si>
  <si>
    <t xml:space="preserve">Субсидии бюджетам городских округов на подготовку и проведение празднования на федеральном уровне памятных дат субъектов Российской Федерации
</t>
  </si>
  <si>
    <t xml:space="preserve">2 02 25511 04 0000 150
</t>
  </si>
  <si>
    <t xml:space="preserve">Субсидии бюджетам городских округов на проведение комплексных кадастровых работ </t>
  </si>
  <si>
    <t>2 02 25514 04 0000 150</t>
  </si>
  <si>
    <t>Субсидии бюджетам городских округов на реализацию мероприятий в сфере реабилитации и абилитации инвалидов</t>
  </si>
  <si>
    <t>2 02 25516 04 0000 150</t>
  </si>
  <si>
    <t>Субсидии бюджетам городских округов на реализацию мероприятий по укреплению единства российской нации и этнокультурному развитию народов России</t>
  </si>
  <si>
    <t>2 02 25519 04 0000 150</t>
  </si>
  <si>
    <t>Субсидия бюджетам городских округов на поддержку отрасли культуры</t>
  </si>
  <si>
    <t>2 02 25520 04 0000 150</t>
  </si>
  <si>
    <t>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</si>
  <si>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</si>
  <si>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</si>
  <si>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</si>
  <si>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</si>
  <si>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2 02 25560 04 0000 150</t>
  </si>
  <si>
    <t>Субсидии бюджетам городских округов на поддержку обустройства мест массового отдыха населения (городских парков)</t>
  </si>
  <si>
    <t>2 02 25566 04 0000 150</t>
  </si>
  <si>
    <t>Субсидии бюджетам городских округов на мероприятия в области обращения с отходами</t>
  </si>
  <si>
    <t>2 02 27112 04 0000 150</t>
  </si>
  <si>
    <t>2 02 27217 04 0000 150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</si>
  <si>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</t>
  </si>
  <si>
    <t>2 02 29000 04 0000 150</t>
  </si>
  <si>
    <t>Субсидии бюджетам городских округов за счет средств резервного фонда Президента Российской Федерации</t>
  </si>
  <si>
    <t>2 02 29001 04 0000 150</t>
  </si>
  <si>
    <t>Субсидии бюджетам городских округов за счет средств резервного фонда Правительства Российской Федерации</t>
  </si>
  <si>
    <t>2 02 29998 04 0000 150</t>
  </si>
  <si>
    <t>Субсидия бюджетам городских округов на финансовое обеспечение отдельных полномочий</t>
  </si>
  <si>
    <t>2 02 29999 04 0000 150</t>
  </si>
  <si>
    <t>Прочие субсидии бюджетам городских округов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</si>
  <si>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</si>
  <si>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</si>
  <si>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</si>
  <si>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</si>
  <si>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</si>
  <si>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</si>
  <si>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</si>
  <si>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</si>
  <si>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2 02 35082 04 0000 150</t>
  </si>
  <si>
    <t>Субвенции бюджетам городских округов на предоставление жилых помещений детям­сиротам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</si>
  <si>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</si>
  <si>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</si>
  <si>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</si>
  <si>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</si>
  <si>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</si>
  <si>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</si>
  <si>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2 02 35176 04 0000 150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</si>
  <si>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</si>
  <si>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</si>
  <si>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</si>
  <si>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</si>
  <si>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</si>
  <si>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2 02 35573 04 0000 150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</si>
  <si>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</si>
  <si>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2 02 39998 04 0000 150</t>
  </si>
  <si>
    <t>Единая субвенция бюджетам городских округов</t>
  </si>
  <si>
    <t>2 02 39999 04 0000 150</t>
  </si>
  <si>
    <t>Прочие субвенции бюджетам городских округов</t>
  </si>
  <si>
    <t xml:space="preserve">2 02 43893 04 0000 150
</t>
  </si>
  <si>
    <t xml:space="preserve">Межбюджетные трансферты, передаваемые бюджетам городских округов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
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</si>
  <si>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</si>
  <si>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</si>
  <si>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2 02 45293 04 0000 150</t>
  </si>
  <si>
    <t>Межбюджетные трансферты, передаваемые бюджетам городских округов на приобретение автотранспорта</t>
  </si>
  <si>
    <t>2 02 45294 04 0000 150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</si>
  <si>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</si>
  <si>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2 02 45381 04 0000 150</t>
  </si>
  <si>
    <t>Межбюджетные трансферты, передаваемые бюджетам городских округов на строительство автодорожных мостов и путепроводов через железные дороги на автомобильных дорогах регионального или межмуниципального, местного значения</t>
  </si>
  <si>
    <t>2 02 45390 04 0000 150</t>
  </si>
  <si>
    <t>Межбюджетные трансферты, передаваемые бюджетам городских округов на финансовое обеспечение дорожной деятельности</t>
  </si>
  <si>
    <t>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</si>
  <si>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</si>
  <si>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2 02 45477 04 0000 150
</t>
  </si>
  <si>
    <t>Межбюджетные трансферты, передаваемые бюджетам городских округов на возмещение затрат по созданию, модернизации и (или) реконструкции объектов инфраструктуры индустриальных парков или промышленных технопарков</t>
  </si>
  <si>
    <t xml:space="preserve">2 02 45479 04 0000 150
</t>
  </si>
  <si>
    <t>Межбюджетные трансферты, передаваемые бюджетам городских округов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</si>
  <si>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2 02 49000 04 0000 150
</t>
  </si>
  <si>
    <t xml:space="preserve">Межбюджетные трансферты, передаваемые бюджетам городских округов, за счет средств резервного фонда Президента Российской Федерации
</t>
  </si>
  <si>
    <t xml:space="preserve">2 02 49001 04 0000 150
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</si>
  <si>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</si>
  <si>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2 02 49999 04 0000 150</t>
  </si>
  <si>
    <t xml:space="preserve">Прочие межбюджетные трансферты, передаваемые бюджетам городских округов </t>
  </si>
  <si>
    <t>2 02 90013 04 0000 150</t>
  </si>
  <si>
    <t xml:space="preserve">Прочие безвозмездные поступления в бюджеты городских округов от федерального бюджета
</t>
  </si>
  <si>
    <t>2 02 90023 04 0000 150</t>
  </si>
  <si>
    <t>Прочие безвозмездные поступления в бюджеты городских округов от бюджетов субъектов Российской Федерации</t>
  </si>
  <si>
    <t>2 03 04020 04 0000 150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</si>
  <si>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</si>
  <si>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2 03 04030 04 0000 150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</si>
  <si>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</si>
  <si>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2 03 04040 04 0000 150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</si>
  <si>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</si>
  <si>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2 03 04060 04 0000 150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</si>
  <si>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</si>
  <si>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</si>
  <si>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</si>
  <si>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2 04 04010 04 0000 150</t>
  </si>
  <si>
    <t xml:space="preserve">Предоставление негосударственными организациями грантов для получателей средств бюджетов городских округов
</t>
  </si>
  <si>
    <t xml:space="preserve">2 04 04020 04 0000 150
</t>
  </si>
  <si>
    <t xml:space="preserve">Поступления от денежных пожертвований, предоставляемых негосударственными организациями получателям средств бюджетов городских округов
</t>
  </si>
  <si>
    <t xml:space="preserve">2 04 04099 04 0000 150
</t>
  </si>
  <si>
    <t xml:space="preserve">Прочие безвозмездные поступления от негосударственных организаций в бюджеты городских округов
</t>
  </si>
  <si>
    <t>2 07 04000 04 0000 150</t>
  </si>
  <si>
    <t xml:space="preserve">Прочие безвозмездные поступления в бюджеты городских округов
</t>
  </si>
  <si>
    <t>2 07 04010 04 0000 150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</si>
  <si>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</si>
  <si>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</si>
  <si>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2 07 04050 04 0000 150</t>
  </si>
  <si>
    <t>Прочие безвозмездные поступления в бюджеты городских округов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</si>
  <si>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</si>
  <si>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</si>
  <si>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</si>
  <si>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</si>
  <si>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</si>
  <si>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</si>
  <si>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2 18 04020 04 0000 150
</t>
  </si>
  <si>
    <t xml:space="preserve">Доходы бюджетов городских округов от возврата автономными учреждениями остатков субсидий прошлых лет
</t>
  </si>
  <si>
    <t>2 18 60010 04 0000 150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</si>
  <si>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</si>
  <si>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</si>
  <si>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</si>
  <si>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2 19 25015 04 0000 150</t>
  </si>
  <si>
    <t>Возврат остатков субсидий на реализацию отдельных мероприятий федеральной целевой программы "Повышение безопасности дорожного движения в 2013 - 2020 годах" из бюджетов городских округов</t>
  </si>
  <si>
    <t>2 19 25020 04 0000 150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</si>
  <si>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</si>
  <si>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2 19 25021 04 0000 150</t>
  </si>
  <si>
    <t xml:space="preserve">Возврат остатков субсидий на мероприятия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 из бюджетов городских округов
</t>
  </si>
  <si>
    <t>2 19 25027 04 0000 150</t>
  </si>
  <si>
    <t>Возврат остатков субсидий на мероприятия государственной программы Российской Федерации "Доступная среда" на 2011 - 2020 годы из бюджетов городских округов</t>
  </si>
  <si>
    <t>2 19 25112 04 0000 150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</si>
  <si>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</si>
  <si>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2 19 25115 04 0000 150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</si>
  <si>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городских округов</t>
  </si>
  <si>
    <t>2 19 25127 04 0000 150</t>
  </si>
  <si>
    <t>Возврат остатков субсидий на реализацию мероприятий по поэтапному внедрению Всероссийского физкультурно-спортивного комплекса "Готов к труду и обороне" (ГТО)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</si>
  <si>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</si>
  <si>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</si>
  <si>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2 19 25560 04 0000 150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</si>
  <si>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</si>
  <si>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</si>
  <si>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</si>
  <si>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 xml:space="preserve">2 19 35260 04 0000 150
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</si>
  <si>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</si>
  <si>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2 19 45144 04 0000 150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</si>
  <si>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</si>
  <si>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2 19 45146 04 0000 150</t>
  </si>
  <si>
    <t>Возврат остатков иных межбюджетных трансфертов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</si>
  <si>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</si>
  <si>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</si>
  <si>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</si>
  <si>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создание дополнительных мест для детей в возрасте от 1,5 до 3 лет в образователь ных организациях, осуществляющих образователь ную деятельность по образовательным программам дошкольного образования</t>
  </si>
  <si>
    <t>Безвозмездные поступления от физических и юридических лиц на финансовое обеспече 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</si>
  <si>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1 08 07150 01 1000 110</t>
  </si>
  <si>
    <t>Государственная пошлина за выдачу разрешения на установку рекламной конструкции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</si>
  <si>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</si>
  <si>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</si>
  <si>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1 13 01994 04 0000 130
</t>
  </si>
  <si>
    <t xml:space="preserve">Прочие доходы от оказания платных услуг (работ) получателями средств бюджетов городских округов
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</si>
  <si>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</si>
  <si>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</si>
  <si>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1 15 02040 04 0019 140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</si>
  <si>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</si>
  <si>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1 15 02040 04 0020 140</t>
  </si>
  <si>
    <t>1 15 02040 04 0021 140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</si>
  <si>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</si>
  <si>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</si>
  <si>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</si>
  <si>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</si>
  <si>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</si>
  <si>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</si>
  <si>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</si>
  <si>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</si>
  <si>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</si>
  <si>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</si>
  <si>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</si>
  <si>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</si>
  <si>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</si>
  <si>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</si>
  <si>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</si>
  <si>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</si>
  <si>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</si>
  <si>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</si>
  <si>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</si>
  <si>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</si>
  <si>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</si>
  <si>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</si>
  <si>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</si>
  <si>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</si>
  <si>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</si>
  <si>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r>
      <t xml:space="preserve">Приложение </t>
    </r>
    <r>
      <rPr>
        <sz val="8"/>
        <color indexed="10"/>
        <rFont val="Arial"/>
        <family val="2"/>
      </rPr>
      <t>2</t>
    </r>
  </si>
  <si>
    <t xml:space="preserve"> от "___"  декабря 2019 года  № _____ - МПА</t>
  </si>
  <si>
    <t>"О бюджете города Мценска на 2020 год и на плановый период 2021 и 2022 годов"</t>
  </si>
  <si>
    <t>Перечень главных администраторов источников финансирования дефицита 
бюджета города Мценска на 2020 год</t>
  </si>
  <si>
    <t>Наименование администратора источников 
финансирования дефицита бюджета</t>
  </si>
  <si>
    <t>источника финансирования дефицита бюджета</t>
  </si>
  <si>
    <t>01 02 00 00 04 0000 710</t>
  </si>
  <si>
    <t xml:space="preserve">Получение кредитов от кредитных организаций бюджетами городских округов  в валюте Российской Федерации </t>
  </si>
  <si>
    <t>01 02 00 00 04 0000 810</t>
  </si>
  <si>
    <t>Погашение бюджетами городских округов кредитов  от кредитных организаций в  валюте 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</si>
  <si>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</si>
  <si>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</si>
  <si>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</si>
  <si>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</si>
  <si>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01 05 02 01 04 0000 510</t>
  </si>
  <si>
    <t xml:space="preserve">Увеличение прочих остатков денежных средств бюджетов городских округов </t>
  </si>
  <si>
    <t>01 05 02 01 04 0000 610</t>
  </si>
  <si>
    <t>Уменьшение прочих остатков денежных средств бюджетов городских округов</t>
  </si>
  <si>
    <r>
      <t xml:space="preserve">Приложение </t>
    </r>
    <r>
      <rPr>
        <sz val="9"/>
        <color indexed="10"/>
        <rFont val="Times New Roman"/>
        <family val="1"/>
      </rPr>
      <t>3</t>
    </r>
  </si>
  <si>
    <t xml:space="preserve"> к решению Мценского городского Совета народных депутатов</t>
  </si>
  <si>
    <t xml:space="preserve">  от "____" декабря 2019 года № _____ - МПА</t>
  </si>
  <si>
    <t xml:space="preserve">Прогнозируемое поступление доходов в бюджет города Мценска </t>
  </si>
  <si>
    <t xml:space="preserve">  на 2020 год </t>
  </si>
  <si>
    <t>(тыс. руб.)</t>
  </si>
  <si>
    <t>Код</t>
  </si>
  <si>
    <t>Наименование показателя</t>
  </si>
  <si>
    <t>Бюджет
на
2020 год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</si>
  <si>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</si>
  <si>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</si>
  <si>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</si>
  <si>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</si>
  <si>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</si>
  <si>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Удельный вес (в объёме налоговых и неналоговых доходов)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</si>
  <si>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</si>
  <si>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t>Налог на доходы физических лиц</t>
  </si>
  <si>
    <t>Справочно:</t>
  </si>
  <si>
    <t>15% - по нормативам  ч.1 п.2 ст  61.2 Бюджетного кодекса РФ</t>
  </si>
  <si>
    <r>
      <t xml:space="preserve"> 5%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</si>
  <si>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 0%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</si>
  <si>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</si>
  <si>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</si>
  <si>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</si>
  <si>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полученных от осуществления деятельности физическими лицами, зарегистрирован 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 ствии со статьей 227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</si>
  <si>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</si>
  <si>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</si>
  <si>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</si>
  <si>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</si>
  <si>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</si>
  <si>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</si>
  <si>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1 03 02000</t>
    </r>
    <r>
      <rPr>
        <sz val="8"/>
        <rFont val="Times New Roman"/>
        <family val="1"/>
      </rPr>
      <t xml:space="preserve"> 01 0000 110</t>
    </r>
  </si>
  <si>
    <t>Акцизы по подакцизным товарам (продукции), производимым на территории Российской ферерации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</si>
  <si>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1 03 02230</t>
    </r>
    <r>
      <rPr>
        <sz val="8"/>
        <rFont val="Times New Roman"/>
        <family val="1"/>
      </rPr>
      <t xml:space="preserve">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</si>
  <si>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</si>
  <si>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</t>
    </r>
    <r>
      <rPr>
        <b/>
        <sz val="8"/>
        <color indexed="10"/>
        <rFont val="Times New Roman"/>
        <family val="1"/>
      </rPr>
      <t>31</t>
    </r>
    <r>
      <rPr>
        <sz val="8"/>
        <rFont val="Times New Roman"/>
        <family val="1"/>
      </rPr>
      <t xml:space="preserve"> 01 0000 110</t>
    </r>
  </si>
  <si>
    <t xml:space="preserve"> - 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вцелях формирования дорожных фондав субъектов Российской Федерации)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</si>
  <si>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1 03 02240</t>
    </r>
    <r>
      <rPr>
        <sz val="8"/>
        <rFont val="Times New Roman"/>
        <family val="1"/>
      </rPr>
      <t xml:space="preserve"> 01 0000 110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</si>
  <si>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</si>
  <si>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</t>
    </r>
    <r>
      <rPr>
        <b/>
        <sz val="8"/>
        <color indexed="10"/>
        <rFont val="Times New Roman"/>
        <family val="1"/>
      </rPr>
      <t>41</t>
    </r>
    <r>
      <rPr>
        <sz val="8"/>
        <rFont val="Times New Roman"/>
        <family val="1"/>
      </rPr>
      <t xml:space="preserve"> 01 0000 110</t>
    </r>
  </si>
  <si>
    <t xml:space="preserve"> -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вцелях формирования дорожных фондав субъектов Российской Федерации)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</si>
  <si>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1 03 02250</t>
    </r>
    <r>
      <rPr>
        <sz val="8"/>
        <rFont val="Times New Roman"/>
        <family val="1"/>
      </rPr>
      <t xml:space="preserve"> 01 0000 110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</si>
  <si>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</si>
  <si>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</t>
    </r>
    <r>
      <rPr>
        <b/>
        <sz val="8"/>
        <color indexed="10"/>
        <rFont val="Times New Roman"/>
        <family val="1"/>
      </rPr>
      <t>51</t>
    </r>
    <r>
      <rPr>
        <sz val="8"/>
        <rFont val="Times New Roman"/>
        <family val="1"/>
      </rPr>
      <t xml:space="preserve"> 01 0000 110</t>
    </r>
  </si>
  <si>
    <t xml:space="preserve"> - 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вцелях формирования дорожных фондав субъектов Российской Федерации)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</si>
  <si>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1 03 02260</t>
    </r>
    <r>
      <rPr>
        <sz val="8"/>
        <rFont val="Times New Roman"/>
        <family val="1"/>
      </rPr>
      <t xml:space="preserve">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</si>
  <si>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</si>
  <si>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</t>
    </r>
    <r>
      <rPr>
        <b/>
        <sz val="8"/>
        <color indexed="10"/>
        <rFont val="Times New Roman"/>
        <family val="1"/>
      </rPr>
      <t>61</t>
    </r>
    <r>
      <rPr>
        <sz val="8"/>
        <rFont val="Times New Roman"/>
        <family val="1"/>
      </rPr>
      <t xml:space="preserve">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</si>
  <si>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вцелях формирования дорожных фондав субъектов Российской Федерации)</t>
  </si>
  <si>
    <t>000 1 05 00000 00 0000 000</t>
  </si>
  <si>
    <t>Налоги на совокупный доход</t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</si>
  <si>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</si>
  <si>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</si>
  <si>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</t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</si>
  <si>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</si>
  <si>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</si>
  <si>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</si>
  <si>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t>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</si>
  <si>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</si>
  <si>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</si>
  <si>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</si>
  <si>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</si>
  <si>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1 05 04000</t>
    </r>
    <r>
      <rPr>
        <sz val="8"/>
        <rFont val="Times New Roman"/>
        <family val="1"/>
      </rPr>
      <t xml:space="preserve"> 02 0000 110</t>
    </r>
  </si>
  <si>
    <t>Налог, взимаемый в связи с применением патентной системы налогообложения</t>
  </si>
  <si>
    <r>
      <t xml:space="preserve">182 </t>
    </r>
    <r>
      <rPr>
        <b/>
        <sz val="8"/>
        <rFont val="Times New Roman"/>
        <family val="1"/>
      </rPr>
      <t>1 05 04010</t>
    </r>
    <r>
      <rPr>
        <sz val="8"/>
        <rFont val="Times New Roman"/>
        <family val="1"/>
      </rPr>
      <t xml:space="preserve"> 02 0000 110</t>
    </r>
  </si>
  <si>
    <t xml:space="preserve"> - Налог, взимаемый в связи с применением патентной системы налогообложения, зачисляемый в бюджеты городских округов</t>
  </si>
  <si>
    <t xml:space="preserve">000 1 06 00000 00 0000 000 </t>
  </si>
  <si>
    <t>Налоги на имущество</t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</si>
  <si>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</si>
  <si>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t>Налог на имущество физических лиц</t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</si>
  <si>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</si>
  <si>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</si>
  <si>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</si>
  <si>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t>Земельный налог</t>
  </si>
  <si>
    <r>
      <t xml:space="preserve">000 </t>
    </r>
    <r>
      <rPr>
        <b/>
        <sz val="8"/>
        <rFont val="Times New Roman"/>
        <family val="1"/>
      </rPr>
      <t>1 06 06030</t>
    </r>
    <r>
      <rPr>
        <sz val="8"/>
        <rFont val="Times New Roman"/>
        <family val="1"/>
      </rPr>
      <t xml:space="preserve"> 00 0000110 </t>
    </r>
  </si>
  <si>
    <t xml:space="preserve">Земельный налог с организаций </t>
  </si>
  <si>
    <r>
      <t xml:space="preserve">182 </t>
    </r>
    <r>
      <rPr>
        <b/>
        <sz val="8"/>
        <rFont val="Times New Roman"/>
        <family val="1"/>
      </rPr>
      <t>1 06 06032</t>
    </r>
    <r>
      <rPr>
        <sz val="8"/>
        <rFont val="Times New Roman"/>
        <family val="1"/>
      </rPr>
      <t xml:space="preserve"> 04 0000110  </t>
    </r>
  </si>
  <si>
    <t xml:space="preserve"> - земельный налог с организаций, обладающих земельным участком, расположенным в границах городских округов</t>
  </si>
  <si>
    <r>
      <t xml:space="preserve">000 </t>
    </r>
    <r>
      <rPr>
        <b/>
        <sz val="8"/>
        <rFont val="Times New Roman"/>
        <family val="1"/>
      </rPr>
      <t>1 06 06040</t>
    </r>
    <r>
      <rPr>
        <sz val="8"/>
        <rFont val="Times New Roman"/>
        <family val="1"/>
      </rPr>
      <t xml:space="preserve"> 00 0000110 </t>
    </r>
  </si>
  <si>
    <t>Земельный налог с физических лиц</t>
  </si>
  <si>
    <r>
      <t xml:space="preserve">182 </t>
    </r>
    <r>
      <rPr>
        <b/>
        <sz val="8"/>
        <rFont val="Times New Roman"/>
        <family val="1"/>
      </rPr>
      <t>1 06 06042</t>
    </r>
    <r>
      <rPr>
        <sz val="8"/>
        <rFont val="Times New Roman"/>
        <family val="1"/>
      </rPr>
      <t xml:space="preserve"> 04 0000110  </t>
    </r>
  </si>
  <si>
    <t xml:space="preserve"> - земельный налог с физических лиц, обладающих земельным участком, расположенным в границах городских округов</t>
  </si>
  <si>
    <t xml:space="preserve">000 1 08 00000 00 0000 000 </t>
  </si>
  <si>
    <t>Государственная пошлина</t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</si>
  <si>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</si>
  <si>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t xml:space="preserve">Государственная пошлина по делам, рассматриваемым в судах общей юрисдикции, мировыми судьями </t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</si>
  <si>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</si>
  <si>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</si>
  <si>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</si>
  <si>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t>Государственная пошлина за государственную регистрацию, а также за совершение прочих юридически значимых действий</t>
  </si>
  <si>
    <r>
      <t xml:space="preserve">000 </t>
    </r>
    <r>
      <rPr>
        <b/>
        <sz val="8"/>
        <rFont val="Times New Roman"/>
        <family val="1"/>
      </rPr>
      <t>1 08 07150</t>
    </r>
    <r>
      <rPr>
        <sz val="8"/>
        <rFont val="Times New Roman"/>
        <family val="1"/>
      </rPr>
      <t xml:space="preserve"> 01 0000 110 </t>
    </r>
  </si>
  <si>
    <t xml:space="preserve"> -Государственная пошлина за выдачу разрешения на установку рекламной конструкции</t>
  </si>
  <si>
    <r>
      <t xml:space="preserve">893 </t>
    </r>
    <r>
      <rPr>
        <b/>
        <sz val="8"/>
        <rFont val="Times New Roman"/>
        <family val="1"/>
      </rPr>
      <t>1 08 07150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000 110 </t>
    </r>
  </si>
  <si>
    <t xml:space="preserve"> -государственная пошлина за выдачу разрешения на установку рекламной конструкции</t>
  </si>
  <si>
    <r>
      <t xml:space="preserve">000 </t>
    </r>
    <r>
      <rPr>
        <b/>
        <sz val="8"/>
        <rFont val="Times New Roman"/>
        <family val="1"/>
      </rPr>
      <t>1 08 07170</t>
    </r>
    <r>
      <rPr>
        <sz val="8"/>
        <rFont val="Times New Roman"/>
        <family val="1"/>
      </rPr>
      <t xml:space="preserve"> 01 0000110 </t>
    </r>
  </si>
  <si>
    <t xml:space="preserve"> - Государственная пошлина за вдачу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</si>
  <si>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r>
      <t xml:space="preserve">000 </t>
    </r>
    <r>
      <rPr>
        <b/>
        <sz val="8"/>
        <rFont val="Times New Roman"/>
        <family val="1"/>
      </rPr>
      <t>1 08 07173</t>
    </r>
    <r>
      <rPr>
        <sz val="8"/>
        <rFont val="Times New Roman"/>
        <family val="1"/>
      </rPr>
      <t xml:space="preserve"> 01 0000 110 </t>
    </r>
  </si>
  <si>
    <t xml:space="preserve"> - государственная пошлина за вдачу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</si>
  <si>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r>
      <t xml:space="preserve">895 </t>
    </r>
    <r>
      <rPr>
        <b/>
        <sz val="8"/>
        <rFont val="Times New Roman"/>
        <family val="1"/>
      </rPr>
      <t>1 08 07173</t>
    </r>
    <r>
      <rPr>
        <sz val="8"/>
        <rFont val="Times New Roman"/>
        <family val="1"/>
      </rPr>
      <t xml:space="preserve"> 01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000 110 </t>
    </r>
  </si>
  <si>
    <r>
      <t xml:space="preserve">Итого: </t>
    </r>
    <r>
      <rPr>
        <b/>
        <i/>
        <sz val="11"/>
        <rFont val="Times New Roman"/>
        <family val="1"/>
      </rPr>
      <t>налоговые</t>
    </r>
    <r>
      <rPr>
        <b/>
        <sz val="11"/>
        <rFont val="Times New Roman"/>
        <family val="1"/>
      </rPr>
      <t xml:space="preserve"> доходы </t>
    </r>
  </si>
  <si>
    <r>
      <t>Удельный вес (</t>
    </r>
    <r>
      <rPr>
        <sz val="7"/>
        <rFont val="Times New Roman"/>
        <family val="1"/>
      </rPr>
      <t>в общем объёме доходов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</si>
  <si>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</si>
  <si>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t>Доходы от использования имущества, находящегося в государственной и муниципальной собственности</t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</si>
  <si>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</si>
  <si>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</si>
  <si>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Арендная плата за земли (свод)</t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</si>
  <si>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</si>
  <si>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</si>
  <si>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r>
      <t xml:space="preserve">896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</si>
  <si>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 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</si>
  <si>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896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</si>
  <si>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(под объектами дорожного сервиса)</t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</si>
  <si>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</si>
  <si>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</si>
  <si>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r>
      <t xml:space="preserve">896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</si>
  <si>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</si>
  <si>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00 0000 120</t>
    </r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</si>
  <si>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</t>
  </si>
  <si>
    <r>
      <t xml:space="preserve">896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</si>
  <si>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</si>
  <si>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</si>
  <si>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Доходы </t>
    </r>
    <r>
      <rPr>
        <b/>
        <sz val="8"/>
        <rFont val="Times New Roman"/>
        <family val="1"/>
      </rPr>
      <t>от сдачи в аренду имущества</t>
    </r>
    <r>
      <rPr>
        <sz val="8"/>
        <rFont val="Times New Roman"/>
        <family val="1"/>
      </rPr>
      <t>, находящегося в оперативном управлении органов гос. власти, органов местного самоуправления, гос.внебюдж.фондов и созданных ими учрежд. (за исключ имущества бюджетных и автономных учрежд.)</t>
    </r>
  </si>
  <si>
    <r>
      <t xml:space="preserve">896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</si>
  <si>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муницыпальных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</si>
  <si>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1 11 05070</t>
    </r>
    <r>
      <rPr>
        <sz val="8"/>
        <rFont val="Times New Roman"/>
        <family val="1"/>
      </rPr>
      <t xml:space="preserve"> 00 0000 120   </t>
    </r>
  </si>
  <si>
    <r>
      <t xml:space="preserve">Доходы </t>
    </r>
    <r>
      <rPr>
        <b/>
        <sz val="8"/>
        <rFont val="Times New Roman"/>
        <family val="1"/>
      </rPr>
      <t>от сдачи в аренду имущества</t>
    </r>
    <r>
      <rPr>
        <sz val="8"/>
        <rFont val="Times New Roman"/>
        <family val="1"/>
      </rPr>
      <t xml:space="preserve">, </t>
    </r>
    <r>
      <rPr>
        <b/>
        <sz val="8"/>
        <rFont val="Times New Roman"/>
        <family val="1"/>
      </rPr>
      <t>составляющего</t>
    </r>
    <r>
      <rPr>
        <sz val="8"/>
        <rFont val="Times New Roman"/>
        <family val="1"/>
      </rPr>
      <t xml:space="preserve"> государствен ную (</t>
    </r>
    <r>
      <rPr>
        <b/>
        <sz val="8"/>
        <rFont val="Times New Roman"/>
        <family val="1"/>
      </rPr>
      <t>муниципальную</t>
    </r>
    <r>
      <rPr>
        <sz val="8"/>
        <rFont val="Times New Roman"/>
        <family val="1"/>
      </rPr>
      <t xml:space="preserve">) </t>
    </r>
    <r>
      <rPr>
        <b/>
        <sz val="8"/>
        <rFont val="Times New Roman"/>
        <family val="1"/>
      </rPr>
      <t>казну</t>
    </r>
    <r>
      <rPr>
        <sz val="8"/>
        <rFont val="Times New Roman"/>
        <family val="1"/>
      </rPr>
      <t xml:space="preserve"> (за исключением земельных участков)</t>
    </r>
  </si>
  <si>
    <r>
      <t xml:space="preserve">896 </t>
    </r>
    <r>
      <rPr>
        <b/>
        <sz val="8"/>
        <rFont val="Times New Roman"/>
        <family val="1"/>
      </rPr>
      <t>1 11 05074</t>
    </r>
    <r>
      <rPr>
        <sz val="8"/>
        <rFont val="Times New Roman"/>
        <family val="1"/>
      </rPr>
      <t xml:space="preserve"> 04 0000 120   </t>
    </r>
  </si>
  <si>
    <t xml:space="preserve"> - доходы от сдачи в аренду имущества, составляющего казну городских округов (за исключением земельных участков)</t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</si>
  <si>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</si>
  <si>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t>Платежи от государственных и муниципальных унитарных предприятий</t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</si>
  <si>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</si>
  <si>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</si>
  <si>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r>
      <t xml:space="preserve">896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120   </t>
    </r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</si>
  <si>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</si>
  <si>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r>
      <t xml:space="preserve">896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   </t>
    </r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</si>
  <si>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(за счёт средств оставшихся после ликвидации муниципальных унитарных предприятий)</t>
  </si>
  <si>
    <r>
      <t xml:space="preserve">000 </t>
    </r>
    <r>
      <rPr>
        <b/>
        <sz val="8"/>
        <rFont val="Times New Roman"/>
        <family val="1"/>
      </rPr>
      <t>1 11 09000</t>
    </r>
    <r>
      <rPr>
        <sz val="8"/>
        <rFont val="Times New Roman"/>
        <family val="1"/>
      </rPr>
      <t xml:space="preserve"> 00 0000 120   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</si>
  <si>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гос. и муниц.унитарных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</si>
  <si>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1 11 09030</t>
    </r>
    <r>
      <rPr>
        <sz val="8"/>
        <rFont val="Times New Roman"/>
        <family val="1"/>
      </rPr>
      <t xml:space="preserve"> 00 0000 120   </t>
    </r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</si>
  <si>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</si>
  <si>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r>
      <t xml:space="preserve">896 </t>
    </r>
    <r>
      <rPr>
        <b/>
        <sz val="8"/>
        <rFont val="Times New Roman"/>
        <family val="1"/>
      </rPr>
      <t>1 11 09034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</si>
  <si>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эксплуатации и использования имущества автомобильных дорог,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</si>
  <si>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1 11 09040</t>
    </r>
    <r>
      <rPr>
        <sz val="8"/>
        <rFont val="Times New Roman"/>
        <family val="1"/>
      </rPr>
      <t xml:space="preserve"> 00 0000 120   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</si>
  <si>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</si>
  <si>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896 </t>
    </r>
    <r>
      <rPr>
        <b/>
        <sz val="8"/>
        <rFont val="Times New Roman"/>
        <family val="1"/>
      </rPr>
      <t>1 11 09044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</si>
  <si>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прочие поступления от использования имущества, находящегося в собственности городских округов (за исключением имуществава мун. бюджетных и автономных учреждений, а также имущества мун.унитарных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</si>
  <si>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</si>
  <si>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t>Платежи при пользовании природными ресурсами</t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</si>
  <si>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</si>
  <si>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t>Плата за негативное воздействие на окружающую среду</t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</si>
  <si>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</si>
  <si>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t xml:space="preserve"> -Плата за выбросы загрязняющих веществ в атмосферный воздух стационарными объектами</t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</si>
  <si>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</si>
  <si>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передвижными объектами</t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</si>
  <si>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</si>
  <si>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t xml:space="preserve"> - Плата за сбросы загрязняющих веществ в водные объекты</t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</si>
  <si>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</si>
  <si>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t xml:space="preserve"> - Плата за размещение отходов производства и потребления</t>
  </si>
  <si>
    <r>
      <t xml:space="preserve">000 </t>
    </r>
    <r>
      <rPr>
        <b/>
        <sz val="8"/>
        <rFont val="Times New Roman"/>
        <family val="1"/>
      </rPr>
      <t>1 12 01041</t>
    </r>
    <r>
      <rPr>
        <sz val="8"/>
        <rFont val="Times New Roman"/>
        <family val="1"/>
      </rPr>
      <t xml:space="preserve"> 01 0000 120</t>
    </r>
  </si>
  <si>
    <t xml:space="preserve"> - плата за размещение отходов производства</t>
  </si>
  <si>
    <r>
      <t xml:space="preserve">000 </t>
    </r>
    <r>
      <rPr>
        <b/>
        <sz val="8"/>
        <rFont val="Times New Roman"/>
        <family val="1"/>
      </rPr>
      <t>1 12 01042</t>
    </r>
    <r>
      <rPr>
        <sz val="8"/>
        <rFont val="Times New Roman"/>
        <family val="1"/>
      </rPr>
      <t xml:space="preserve"> 01 0000 120</t>
    </r>
  </si>
  <si>
    <t xml:space="preserve"> - плата за размещение твёрдых коммунальных отходов</t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</si>
  <si>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</si>
  <si>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t>Доходы от оказания платных услуг и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</si>
  <si>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1 13 01000</t>
    </r>
    <r>
      <rPr>
        <sz val="8"/>
        <rFont val="Times New Roman"/>
        <family val="1"/>
      </rPr>
      <t xml:space="preserve"> 00 0000 130 </t>
    </r>
  </si>
  <si>
    <t>Доходы от оказания платных услуг (работ)</t>
  </si>
  <si>
    <r>
      <t xml:space="preserve">000 </t>
    </r>
    <r>
      <rPr>
        <b/>
        <sz val="8"/>
        <rFont val="Times New Roman"/>
        <family val="1"/>
      </rPr>
      <t>1 13 01500</t>
    </r>
    <r>
      <rPr>
        <sz val="8"/>
        <rFont val="Times New Roman"/>
        <family val="1"/>
      </rPr>
      <t xml:space="preserve"> 00 0000 130 </t>
    </r>
  </si>
  <si>
    <t xml:space="preserve">Плата за оказание услуг по присоединению объектов дорожного сервиса к автомобильным дорогам общего пользования </t>
  </si>
  <si>
    <r>
      <t xml:space="preserve">895 </t>
    </r>
    <r>
      <rPr>
        <b/>
        <sz val="8"/>
        <rFont val="Times New Roman"/>
        <family val="1"/>
      </rPr>
      <t>1 13 01530</t>
    </r>
    <r>
      <rPr>
        <sz val="8"/>
        <rFont val="Times New Roman"/>
        <family val="1"/>
      </rPr>
      <t xml:space="preserve"> 04 0000 130 </t>
    </r>
  </si>
  <si>
    <t xml:space="preserve"> - 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</si>
  <si>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</si>
  <si>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t>Доходы от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</si>
  <si>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1 13 02060</t>
    </r>
    <r>
      <rPr>
        <sz val="8"/>
        <rFont val="Times New Roman"/>
        <family val="1"/>
      </rPr>
      <t xml:space="preserve"> 00 0000 130 </t>
    </r>
  </si>
  <si>
    <t>Доходы, поступающие в порядке возмещения расходов, понесённых в связи с эксплуатацией имущества</t>
  </si>
  <si>
    <r>
      <t xml:space="preserve">000 </t>
    </r>
    <r>
      <rPr>
        <b/>
        <sz val="8"/>
        <rFont val="Times New Roman"/>
        <family val="1"/>
      </rPr>
      <t>1 13 02064</t>
    </r>
    <r>
      <rPr>
        <sz val="8"/>
        <rFont val="Times New Roman"/>
        <family val="1"/>
      </rPr>
      <t xml:space="preserve"> 04 0000 130 </t>
    </r>
  </si>
  <si>
    <t xml:space="preserve"> - доходы, поступающие в порядке возмещения расходов, понесённых в связи с эксплуатацией имущества городских округов </t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</si>
  <si>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00 0000 130 </t>
    </r>
  </si>
  <si>
    <t>Прочие доходы от компенсации затрат государства</t>
  </si>
  <si>
    <r>
      <t xml:space="preserve">897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</si>
  <si>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t xml:space="preserve"> - прочие доходы от  компенсации затрат бюджетов городских округов  (компенсация родительской платы)</t>
  </si>
  <si>
    <r>
      <t xml:space="preserve">895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04 0005 130 </t>
    </r>
  </si>
  <si>
    <t xml:space="preserve"> - прочие доходы от  компенсации затрат бюджетов городских округов</t>
  </si>
  <si>
    <r>
      <t xml:space="preserve">896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130 </t>
    </r>
  </si>
  <si>
    <t xml:space="preserve"> - прочие доходы от  компенсации затрат бюджетов городских округов (на формирование муниципального дорожного фонда)</t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</si>
  <si>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</si>
  <si>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t>Доходы от продажи материальных и нематериальных активов</t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</si>
  <si>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</si>
  <si>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t>Доходы от продажи квартир</t>
  </si>
  <si>
    <r>
      <t xml:space="preserve">896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</si>
  <si>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t xml:space="preserve"> - доходы от продажи квартир,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</si>
  <si>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</si>
  <si>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Доходы </t>
    </r>
    <r>
      <rPr>
        <b/>
        <sz val="9"/>
        <rFont val="Times New Roman"/>
        <family val="1"/>
      </rPr>
      <t>от реализации имущества</t>
    </r>
    <r>
      <rPr>
        <sz val="9"/>
        <rFont val="Times New Roman"/>
        <family val="1"/>
      </rPr>
      <t>, находящегося в гос.и муниц.соб-ти  (за исключ.движимого имущ-ва бюдж. и автон-ых учреждений, а также имущ-ва гос.и мун. унитарных предприятий, в том числе казенных)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</si>
  <si>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</si>
  <si>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</si>
  <si>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896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</si>
  <si>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</si>
  <si>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896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</t>
    </r>
    <r>
      <rPr>
        <b/>
        <sz val="8"/>
        <rFont val="Times New Roman"/>
        <family val="1"/>
      </rPr>
      <t>440</t>
    </r>
  </si>
  <si>
    <t xml:space="preserve"> Доходы от реализации иного имущества, находящегося в собствен 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</si>
  <si>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896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</t>
    </r>
    <r>
      <rPr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440</t>
    </r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</si>
  <si>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</si>
  <si>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 xml:space="preserve">896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440</t>
    </r>
  </si>
  <si>
    <r>
      <t xml:space="preserve"> - доходы от реализации иного имущества, находящегося в собственности городских округов (за исключе нием имущества муниципальных бюджетных и автономных учреждений, а также имущества муниципаль ных унитарных предприятий, в том числе казенных), в части реализации материальных запасов по указан ному имуществу (</t>
    </r>
    <r>
      <rPr>
        <i/>
        <sz val="8"/>
        <rFont val="Times New Roman"/>
        <family val="1"/>
      </rPr>
      <t>входящего в состав автомобильных дорог общего пользования местного значения или расположенного в полосе отвода автомобильных дорог общего пользования местного значения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</si>
  <si>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</si>
  <si>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Доходы </t>
    </r>
    <r>
      <rPr>
        <b/>
        <sz val="9"/>
        <rFont val="Times New Roman"/>
        <family val="1"/>
      </rPr>
      <t>от продажи земельных участков</t>
    </r>
    <r>
      <rPr>
        <sz val="9"/>
        <rFont val="Times New Roman"/>
        <family val="1"/>
      </rPr>
      <t>, находящихся в государственной и муниципальной собственности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</si>
  <si>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</si>
  <si>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t>Доходы от продажи земельных участков, государственная собственность на которые не разграничена</t>
  </si>
  <si>
    <r>
      <t xml:space="preserve"> 896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</si>
  <si>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</si>
  <si>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</si>
  <si>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t>Доходы от продажи земельных участков, гос.соб-ть на которые разграничена (за исключением зем.участков бюджетных и автономных учреждений)</t>
  </si>
  <si>
    <r>
      <t xml:space="preserve">896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</si>
  <si>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нах.в соб-ти гор.окр. (за исключением земельных участков муниципальных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</si>
  <si>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</si>
  <si>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t>Административные платежи и сборы</t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</si>
  <si>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</si>
  <si>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t>Платежи, взимаемые государственными и муниципальными органами (организациями) за выполнение определенных функций</t>
  </si>
  <si>
    <r>
      <t xml:space="preserve">893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19</t>
    </r>
    <r>
      <rPr>
        <sz val="8"/>
        <rFont val="Times New Roman"/>
        <family val="1"/>
      </rPr>
      <t xml:space="preserve"> 140 </t>
    </r>
  </si>
  <si>
    <t xml:space="preserve"> - платежи,  взимаемые органами  местного самоуправления  (организациями)  городских округов за выполнение определенных функций</t>
  </si>
  <si>
    <r>
      <t xml:space="preserve">893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21</t>
    </r>
    <r>
      <rPr>
        <sz val="8"/>
        <rFont val="Times New Roman"/>
        <family val="1"/>
      </rPr>
      <t xml:space="preserve">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</si>
  <si>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</si>
  <si>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t>Штрафы, санкции, возмещение ущерба</t>
  </si>
  <si>
    <r>
      <t xml:space="preserve">000 </t>
    </r>
    <r>
      <rPr>
        <b/>
        <sz val="8"/>
        <rFont val="Times New Roman"/>
        <family val="1"/>
      </rPr>
      <t>1 16 01000</t>
    </r>
    <r>
      <rPr>
        <sz val="8"/>
        <rFont val="Times New Roman"/>
        <family val="1"/>
      </rPr>
      <t xml:space="preserve"> 01 0000 140</t>
    </r>
  </si>
  <si>
    <t>Административные штрафы, установленные Кодексом Российской Федерации об административных правонарушениях</t>
  </si>
  <si>
    <r>
      <t xml:space="preserve">000 </t>
    </r>
    <r>
      <rPr>
        <b/>
        <sz val="8"/>
        <rFont val="Times New Roman"/>
        <family val="1"/>
      </rPr>
      <t>1 16 01070</t>
    </r>
    <r>
      <rPr>
        <sz val="8"/>
        <rFont val="Times New Roman"/>
        <family val="1"/>
      </rPr>
      <t xml:space="preserve"> 01 0000 140</t>
    </r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</si>
  <si>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</si>
  <si>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r>
      <t xml:space="preserve">000 </t>
    </r>
    <r>
      <rPr>
        <b/>
        <sz val="8"/>
        <rFont val="Times New Roman"/>
        <family val="1"/>
      </rPr>
      <t>1 16 01072</t>
    </r>
    <r>
      <rPr>
        <sz val="8"/>
        <rFont val="Times New Roman"/>
        <family val="1"/>
      </rPr>
      <t xml:space="preserve"> 01 0000 140</t>
    </r>
  </si>
  <si>
    <t xml:space="preserve"> -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</si>
  <si>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r>
      <t xml:space="preserve">000 </t>
    </r>
    <r>
      <rPr>
        <b/>
        <sz val="8"/>
        <rFont val="Times New Roman"/>
        <family val="1"/>
      </rPr>
      <t>1 16 01074</t>
    </r>
    <r>
      <rPr>
        <sz val="8"/>
        <rFont val="Times New Roman"/>
        <family val="1"/>
      </rPr>
      <t xml:space="preserve"> 01 0000 140</t>
    </r>
  </si>
  <si>
    <t xml:space="preserve"> -административные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</si>
  <si>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r>
      <t xml:space="preserve">000 </t>
    </r>
    <r>
      <rPr>
        <b/>
        <sz val="8"/>
        <rFont val="Times New Roman"/>
        <family val="1"/>
      </rPr>
      <t>116 01150 01</t>
    </r>
    <r>
      <rPr>
        <sz val="8"/>
        <rFont val="Times New Roman"/>
        <family val="1"/>
      </rPr>
      <t xml:space="preserve"> 0000 140
</t>
    </r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</si>
  <si>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</si>
  <si>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r>
      <t xml:space="preserve">000 </t>
    </r>
    <r>
      <rPr>
        <b/>
        <sz val="8"/>
        <rFont val="Times New Roman"/>
        <family val="1"/>
      </rPr>
      <t>1 16 01157 01</t>
    </r>
    <r>
      <rPr>
        <sz val="8"/>
        <rFont val="Times New Roman"/>
        <family val="1"/>
      </rPr>
      <t xml:space="preserve"> 0000 140</t>
    </r>
  </si>
  <si>
    <t xml:space="preserve"> -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</si>
  <si>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r>
      <t xml:space="preserve">000 </t>
    </r>
    <r>
      <rPr>
        <b/>
        <sz val="9"/>
        <rFont val="Times New Roman"/>
        <family val="1"/>
      </rPr>
      <t>116 02000</t>
    </r>
    <r>
      <rPr>
        <sz val="9"/>
        <rFont val="Times New Roman"/>
        <family val="1"/>
      </rPr>
      <t xml:space="preserve"> 02 0000 140</t>
    </r>
  </si>
  <si>
    <t>Административные штрафы, установленные законами субъектов Российской Федерации об административных правонарушениях</t>
  </si>
  <si>
    <r>
      <t xml:space="preserve">000 </t>
    </r>
    <r>
      <rPr>
        <b/>
        <sz val="8"/>
        <rFont val="Times New Roman"/>
        <family val="1"/>
      </rPr>
      <t>1 16 02020</t>
    </r>
    <r>
      <rPr>
        <sz val="8"/>
        <rFont val="Times New Roman"/>
        <family val="1"/>
      </rPr>
      <t xml:space="preserve"> 02 0000 140</t>
    </r>
  </si>
  <si>
    <r>
      <t xml:space="preserve">000 </t>
    </r>
    <r>
      <rPr>
        <b/>
        <sz val="8"/>
        <rFont val="Times New Roman"/>
        <family val="1"/>
      </rPr>
      <t>1 16 05000</t>
    </r>
    <r>
      <rPr>
        <sz val="8"/>
        <rFont val="Times New Roman"/>
        <family val="1"/>
      </rPr>
      <t xml:space="preserve"> 01 0000 140</t>
    </r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</si>
  <si>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</si>
  <si>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r>
      <t xml:space="preserve">000 </t>
    </r>
    <r>
      <rPr>
        <b/>
        <sz val="8"/>
        <rFont val="Times New Roman"/>
        <family val="1"/>
      </rPr>
      <t>1 16 05160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</si>
  <si>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9"/>
        <rFont val="Times New Roman"/>
        <family val="1"/>
      </rPr>
      <t>1 16 07000 01</t>
    </r>
    <r>
      <rPr>
        <sz val="9"/>
        <rFont val="Times New Roman"/>
        <family val="1"/>
      </rPr>
      <t xml:space="preserve"> 0000 140</t>
    </r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</si>
  <si>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 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</si>
  <si>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r>
      <t xml:space="preserve">000 </t>
    </r>
    <r>
      <rPr>
        <b/>
        <sz val="8"/>
        <rFont val="Times New Roman"/>
        <family val="1"/>
      </rPr>
      <t>1 16 07010</t>
    </r>
    <r>
      <rPr>
        <sz val="8"/>
        <rFont val="Times New Roman"/>
        <family val="1"/>
      </rPr>
      <t xml:space="preserve"> 00 0000 140</t>
    </r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</si>
  <si>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</si>
  <si>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r>
      <t xml:space="preserve">000 </t>
    </r>
    <r>
      <rPr>
        <b/>
        <sz val="8"/>
        <rFont val="Times New Roman"/>
        <family val="1"/>
      </rPr>
      <t>1 16 07010</t>
    </r>
    <r>
      <rPr>
        <sz val="8"/>
        <rFont val="Times New Roman"/>
        <family val="1"/>
      </rPr>
      <t xml:space="preserve"> 04 0000 140</t>
    </r>
  </si>
  <si>
    <t xml:space="preserve"> -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 том, заключенным муниципальным органом, казенным учреждением городского округа</t>
  </si>
  <si>
    <r>
      <t xml:space="preserve">000 </t>
    </r>
    <r>
      <rPr>
        <b/>
        <sz val="8"/>
        <rFont val="Times New Roman"/>
        <family val="1"/>
      </rPr>
      <t>1 16 07090</t>
    </r>
    <r>
      <rPr>
        <sz val="8"/>
        <rFont val="Times New Roman"/>
        <family val="1"/>
      </rPr>
      <t xml:space="preserve"> 00 0000 140</t>
    </r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</si>
  <si>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</si>
  <si>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r>
      <t xml:space="preserve">000 </t>
    </r>
    <r>
      <rPr>
        <b/>
        <sz val="8"/>
        <rFont val="Times New Roman"/>
        <family val="1"/>
      </rPr>
      <t>1 16 07090</t>
    </r>
    <r>
      <rPr>
        <sz val="8"/>
        <rFont val="Times New Roman"/>
        <family val="1"/>
      </rPr>
      <t xml:space="preserve"> 04 0000 140</t>
    </r>
  </si>
  <si>
    <t xml:space="preserve"> -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</si>
  <si>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r>
      <t xml:space="preserve">000 </t>
    </r>
    <r>
      <rPr>
        <b/>
        <sz val="8"/>
        <rFont val="Times New Roman"/>
        <family val="1"/>
      </rPr>
      <t xml:space="preserve">1 16 09000 </t>
    </r>
    <r>
      <rPr>
        <sz val="8"/>
        <rFont val="Times New Roman"/>
        <family val="1"/>
      </rPr>
      <t>00 0000 140</t>
    </r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</si>
  <si>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</si>
  <si>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r>
      <t xml:space="preserve">000 </t>
    </r>
    <r>
      <rPr>
        <b/>
        <sz val="8"/>
        <rFont val="Times New Roman"/>
        <family val="1"/>
      </rPr>
      <t>1 16 09040</t>
    </r>
    <r>
      <rPr>
        <sz val="8"/>
        <rFont val="Times New Roman"/>
        <family val="1"/>
      </rPr>
      <t xml:space="preserve"> 04 0000 140</t>
    </r>
  </si>
  <si>
    <r>
      <t xml:space="preserve">000 </t>
    </r>
    <r>
      <rPr>
        <b/>
        <sz val="8"/>
        <rFont val="Times New Roman"/>
        <family val="1"/>
      </rPr>
      <t>1 16 10000</t>
    </r>
    <r>
      <rPr>
        <sz val="8"/>
        <rFont val="Times New Roman"/>
        <family val="1"/>
      </rPr>
      <t xml:space="preserve"> 00 0000 140</t>
    </r>
  </si>
  <si>
    <t>Платежи в целях возмещения причиненного ущерба (убытков)</t>
  </si>
  <si>
    <r>
      <t xml:space="preserve">000 </t>
    </r>
    <r>
      <rPr>
        <b/>
        <sz val="8"/>
        <rFont val="Times New Roman"/>
        <family val="1"/>
      </rPr>
      <t>1 16 10030</t>
    </r>
    <r>
      <rPr>
        <sz val="8"/>
        <rFont val="Times New Roman"/>
        <family val="1"/>
      </rPr>
      <t xml:space="preserve"> 04 0000 140</t>
    </r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</si>
  <si>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</si>
  <si>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r>
      <t xml:space="preserve">000 </t>
    </r>
    <r>
      <rPr>
        <b/>
        <sz val="8"/>
        <rFont val="Times New Roman"/>
        <family val="1"/>
      </rPr>
      <t>1 16 10031</t>
    </r>
    <r>
      <rPr>
        <sz val="8"/>
        <rFont val="Times New Roman"/>
        <family val="1"/>
      </rPr>
      <t xml:space="preserve"> 04 0000 140</t>
    </r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</si>
  <si>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</si>
  <si>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r>
      <t xml:space="preserve">000 </t>
    </r>
    <r>
      <rPr>
        <b/>
        <sz val="8"/>
        <rFont val="Times New Roman"/>
        <family val="1"/>
      </rPr>
      <t>1 16 10032</t>
    </r>
    <r>
      <rPr>
        <sz val="8"/>
        <rFont val="Times New Roman"/>
        <family val="1"/>
      </rPr>
      <t xml:space="preserve"> 04 0000 140</t>
    </r>
  </si>
  <si>
    <t xml:space="preserve"> -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</si>
  <si>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r>
      <t xml:space="preserve">000 </t>
    </r>
    <r>
      <rPr>
        <b/>
        <sz val="8"/>
        <rFont val="Times New Roman"/>
        <family val="1"/>
      </rPr>
      <t>1 16 10060</t>
    </r>
    <r>
      <rPr>
        <sz val="8"/>
        <rFont val="Times New Roman"/>
        <family val="1"/>
      </rPr>
      <t xml:space="preserve"> 00 0000 140</t>
    </r>
  </si>
  <si>
    <t>Платежи в целях возмещения убытков, причиненных уклонением от заключения муниципального контракта</t>
  </si>
  <si>
    <r>
      <t xml:space="preserve">000 </t>
    </r>
    <r>
      <rPr>
        <b/>
        <sz val="8"/>
        <rFont val="Times New Roman"/>
        <family val="1"/>
      </rPr>
      <t>1 16 10061</t>
    </r>
    <r>
      <rPr>
        <sz val="8"/>
        <rFont val="Times New Roman"/>
        <family val="1"/>
      </rPr>
      <t xml:space="preserve"> 04 0000 140</t>
    </r>
  </si>
  <si>
    <t xml:space="preserve"> -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</si>
  <si>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r>
      <t xml:space="preserve">000 </t>
    </r>
    <r>
      <rPr>
        <b/>
        <sz val="8"/>
        <rFont val="Times New Roman"/>
        <family val="1"/>
      </rPr>
      <t>1 16 10062</t>
    </r>
    <r>
      <rPr>
        <sz val="8"/>
        <rFont val="Times New Roman"/>
        <family val="1"/>
      </rPr>
      <t xml:space="preserve"> 04 0000 140</t>
    </r>
  </si>
  <si>
    <r>
      <t xml:space="preserve"> -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</t>
    </r>
    <r>
      <rPr>
        <i/>
        <sz val="8"/>
        <rFont val="Times New Roman"/>
        <family val="1"/>
      </rPr>
      <t>за счет средств муниципального дорожного фонда</t>
    </r>
    <r>
      <rPr>
        <sz val="8"/>
        <rFont val="Times New Roman"/>
        <family val="1"/>
      </rPr>
      <t>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  </r>
  </si>
  <si>
    <r>
      <t xml:space="preserve">000 </t>
    </r>
    <r>
      <rPr>
        <b/>
        <sz val="8"/>
        <rFont val="Times New Roman"/>
        <family val="1"/>
      </rPr>
      <t>1 16 10080</t>
    </r>
    <r>
      <rPr>
        <sz val="8"/>
        <rFont val="Times New Roman"/>
        <family val="1"/>
      </rPr>
      <t xml:space="preserve"> 00 0000 140</t>
    </r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</si>
  <si>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</si>
  <si>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r>
      <t xml:space="preserve">000 </t>
    </r>
    <r>
      <rPr>
        <b/>
        <sz val="8"/>
        <rFont val="Times New Roman"/>
        <family val="1"/>
      </rPr>
      <t>1 16 10081</t>
    </r>
    <r>
      <rPr>
        <sz val="8"/>
        <rFont val="Times New Roman"/>
        <family val="1"/>
      </rPr>
      <t xml:space="preserve"> 04 0000 140</t>
    </r>
  </si>
  <si>
    <t xml:space="preserve"> - 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</si>
  <si>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r>
      <t xml:space="preserve">000 </t>
    </r>
    <r>
      <rPr>
        <b/>
        <sz val="8"/>
        <rFont val="Times New Roman"/>
        <family val="1"/>
      </rPr>
      <t>1 16 10082</t>
    </r>
    <r>
      <rPr>
        <sz val="8"/>
        <rFont val="Times New Roman"/>
        <family val="1"/>
      </rPr>
      <t xml:space="preserve"> 04 0000 140</t>
    </r>
  </si>
  <si>
    <r>
      <t xml:space="preserve"> - платежи в целях возмещения ущерба при расторжении муниципального контракта, финансируемого </t>
    </r>
    <r>
      <rPr>
        <i/>
        <sz val="8"/>
        <rFont val="Times New Roman"/>
        <family val="1"/>
      </rPr>
      <t>за счет средств муниципального дорожного фонда</t>
    </r>
    <r>
      <rPr>
        <sz val="8"/>
        <rFont val="Times New Roman"/>
        <family val="1"/>
      </rPr>
      <t xml:space="preserve"> городского округа, в связи с односторонним отказом исполнителя (подрядчика) от его исполнения</t>
    </r>
  </si>
  <si>
    <r>
      <t xml:space="preserve">000 </t>
    </r>
    <r>
      <rPr>
        <b/>
        <sz val="8"/>
        <rFont val="Times New Roman"/>
        <family val="1"/>
      </rPr>
      <t xml:space="preserve">1 16 10100 </t>
    </r>
    <r>
      <rPr>
        <sz val="8"/>
        <rFont val="Times New Roman"/>
        <family val="1"/>
      </rPr>
      <t>00 0000 140</t>
    </r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</si>
  <si>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</si>
  <si>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r>
      <t xml:space="preserve">000 </t>
    </r>
    <r>
      <rPr>
        <b/>
        <sz val="8"/>
        <rFont val="Times New Roman"/>
        <family val="1"/>
      </rPr>
      <t xml:space="preserve">1 16 10100 </t>
    </r>
    <r>
      <rPr>
        <sz val="8"/>
        <rFont val="Times New Roman"/>
        <family val="1"/>
      </rPr>
      <t>04 0000 140</t>
    </r>
  </si>
  <si>
    <t xml:space="preserve"> -денежные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</si>
  <si>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r>
      <t xml:space="preserve">000 </t>
    </r>
    <r>
      <rPr>
        <b/>
        <sz val="8"/>
        <rFont val="Times New Roman"/>
        <family val="1"/>
      </rPr>
      <t>1 16 10120</t>
    </r>
    <r>
      <rPr>
        <sz val="8"/>
        <rFont val="Times New Roman"/>
        <family val="1"/>
      </rPr>
      <t xml:space="preserve"> 00 0000 140</t>
    </r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</si>
  <si>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</si>
  <si>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r>
      <t xml:space="preserve">000 </t>
    </r>
    <r>
      <rPr>
        <b/>
        <sz val="8"/>
        <rFont val="Times New Roman"/>
        <family val="1"/>
      </rPr>
      <t>1 16 10123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</si>
  <si>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1 16 10129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</si>
  <si>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1 16 11000 01</t>
    </r>
    <r>
      <rPr>
        <sz val="8"/>
        <rFont val="Times New Roman"/>
        <family val="1"/>
      </rPr>
      <t xml:space="preserve"> 0000 140</t>
    </r>
  </si>
  <si>
    <t>Платежи, уплачиваемые в целях возмещения вреда</t>
  </si>
  <si>
    <r>
      <t>000 1</t>
    </r>
    <r>
      <rPr>
        <b/>
        <sz val="8"/>
        <rFont val="Times New Roman"/>
        <family val="1"/>
      </rPr>
      <t xml:space="preserve"> 16 11050</t>
    </r>
    <r>
      <rPr>
        <sz val="8"/>
        <rFont val="Times New Roman"/>
        <family val="1"/>
      </rPr>
      <t xml:space="preserve"> 01 0000 140</t>
    </r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</si>
  <si>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</si>
  <si>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r>
      <t xml:space="preserve">000 </t>
    </r>
    <r>
      <rPr>
        <b/>
        <sz val="8"/>
        <rFont val="Times New Roman"/>
        <family val="1"/>
      </rPr>
      <t>1 16 11060</t>
    </r>
    <r>
      <rPr>
        <sz val="8"/>
        <rFont val="Times New Roman"/>
        <family val="1"/>
      </rPr>
      <t xml:space="preserve"> 01 0000 140</t>
    </r>
  </si>
  <si>
    <t>Платежи, уплачиваемые в целях возмещения вреда, причиняемого автомобильным дорогам</t>
  </si>
  <si>
    <r>
      <t xml:space="preserve">000 </t>
    </r>
    <r>
      <rPr>
        <b/>
        <sz val="8"/>
        <rFont val="Times New Roman"/>
        <family val="1"/>
      </rPr>
      <t>1 16 11064</t>
    </r>
    <r>
      <rPr>
        <sz val="8"/>
        <rFont val="Times New Roman"/>
        <family val="1"/>
      </rPr>
      <t xml:space="preserve"> 01 0000 140</t>
    </r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</si>
  <si>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</si>
  <si>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</si>
  <si>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 xml:space="preserve">Прочие неналоговые доходы </t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</si>
  <si>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</si>
  <si>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</si>
  <si>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t xml:space="preserve"> -прочие неналоговые доходы бюджетов городских округов</t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</si>
  <si>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19</t>
    </r>
    <r>
      <rPr>
        <sz val="8"/>
        <rFont val="Times New Roman"/>
        <family val="1"/>
      </rPr>
      <t xml:space="preserve">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</si>
  <si>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180</t>
    </r>
  </si>
  <si>
    <t xml:space="preserve"> -прочие неналоговые доходы бюджетов городских округов (на формирование муниципального дорожного фонда)</t>
  </si>
  <si>
    <r>
      <t xml:space="preserve">Итого: </t>
    </r>
    <r>
      <rPr>
        <b/>
        <i/>
        <sz val="11"/>
        <rFont val="Times New Roman"/>
        <family val="1"/>
      </rPr>
      <t>неналоговые</t>
    </r>
    <r>
      <rPr>
        <b/>
        <sz val="11"/>
        <rFont val="Times New Roman"/>
        <family val="1"/>
      </rPr>
      <t xml:space="preserve"> доходы </t>
    </r>
  </si>
  <si>
    <t xml:space="preserve">000 2 00 00000 00 0000 000 </t>
  </si>
  <si>
    <t>БЕЗВОЗМЕЗДНЫЕ ПОСТУПЛЕНИЯ</t>
  </si>
  <si>
    <t>Удельный вес (в общем объёме доходов),%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</si>
  <si>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</si>
  <si>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</si>
  <si>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r>
      <t xml:space="preserve">000 2 02 </t>
    </r>
    <r>
      <rPr>
        <b/>
        <sz val="8"/>
        <rFont val="Times New Roman"/>
        <family val="1"/>
      </rPr>
      <t>10000</t>
    </r>
    <r>
      <rPr>
        <sz val="8"/>
        <rFont val="Times New Roman"/>
        <family val="1"/>
      </rPr>
      <t xml:space="preserve"> 00 0000 150</t>
    </r>
  </si>
  <si>
    <t xml:space="preserve"> Дотации бюджетам бюджетной системы Российской Федерации</t>
  </si>
  <si>
    <r>
      <t xml:space="preserve">892 2 02 </t>
    </r>
    <r>
      <rPr>
        <b/>
        <sz val="8"/>
        <rFont val="Times New Roman"/>
        <family val="1"/>
      </rPr>
      <t>15001</t>
    </r>
    <r>
      <rPr>
        <sz val="8"/>
        <rFont val="Times New Roman"/>
        <family val="1"/>
      </rPr>
      <t xml:space="preserve"> 04 0000 150</t>
    </r>
  </si>
  <si>
    <r>
      <t xml:space="preserve">892 2 02 </t>
    </r>
    <r>
      <rPr>
        <b/>
        <sz val="8"/>
        <rFont val="Times New Roman"/>
        <family val="1"/>
      </rPr>
      <t>15002</t>
    </r>
    <r>
      <rPr>
        <sz val="8"/>
        <rFont val="Times New Roman"/>
        <family val="1"/>
      </rPr>
      <t xml:space="preserve"> 04 0000 150</t>
    </r>
  </si>
  <si>
    <r>
      <t xml:space="preserve">000 2 02 </t>
    </r>
    <r>
      <rPr>
        <b/>
        <sz val="8"/>
        <rFont val="Times New Roman"/>
        <family val="1"/>
      </rPr>
      <t>20000</t>
    </r>
    <r>
      <rPr>
        <sz val="8"/>
        <rFont val="Times New Roman"/>
        <family val="1"/>
      </rPr>
      <t xml:space="preserve"> 00 0000 150</t>
    </r>
  </si>
  <si>
    <t xml:space="preserve"> Субсидии  (всего)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</si>
  <si>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20077</t>
    </r>
    <r>
      <rPr>
        <sz val="8"/>
        <rFont val="Times New Roman"/>
        <family val="1"/>
      </rPr>
      <t xml:space="preserve"> 04 0000 150</t>
    </r>
  </si>
  <si>
    <t>На софинансирование капитальных вложений в объекты муниципальной собственности</t>
  </si>
  <si>
    <t>в том числе:</t>
  </si>
  <si>
    <r>
      <t xml:space="preserve">  на строительство (реконструкцию) дорог  - реконструкция моста через реку Зуша по ул.К.Маркса - областной дорожный фонд (</t>
    </r>
    <r>
      <rPr>
        <b/>
        <sz val="7"/>
        <rFont val="Times New Roman"/>
        <family val="1"/>
      </rPr>
      <t>дкл 7203</t>
    </r>
    <r>
      <rPr>
        <sz val="8"/>
        <rFont val="Times New Roman"/>
        <family val="1"/>
      </rPr>
      <t>)</t>
    </r>
  </si>
  <si>
    <t xml:space="preserve"> на строительство (реконструкцию) дорог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</si>
  <si>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20216</t>
    </r>
    <r>
      <rPr>
        <sz val="8"/>
        <rFont val="Times New Roman"/>
        <family val="1"/>
      </rPr>
      <t xml:space="preserve"> 04 0000 150</t>
    </r>
  </si>
  <si>
    <r>
      <t>На осуществление дорожной деятельности</t>
    </r>
    <r>
      <rPr>
        <sz val="8"/>
        <rFont val="Times New Roman"/>
        <family val="1"/>
      </rPr>
      <t xml:space="preserve"> в отношении автомобиль 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  </r>
  </si>
  <si>
    <r>
      <t xml:space="preserve"> на ремонт автомобильных дорог общего пользования местного значения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7201</t>
    </r>
    <r>
      <rPr>
        <sz val="7"/>
        <rFont val="Times New Roman"/>
        <family val="1"/>
      </rPr>
      <t>)</t>
    </r>
  </si>
  <si>
    <r>
      <t xml:space="preserve"> на содержание автомобильных дорог общего пользования местного значения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7204</t>
    </r>
    <r>
      <rPr>
        <sz val="7"/>
        <rFont val="Times New Roman"/>
        <family val="1"/>
      </rPr>
      <t>)</t>
    </r>
  </si>
  <si>
    <r>
      <t xml:space="preserve">  на капитальный ремонт путепровода по переулку Стрелецкий  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7304</t>
    </r>
    <r>
      <rPr>
        <sz val="7"/>
        <rFont val="Times New Roman"/>
        <family val="1"/>
      </rPr>
      <t>)</t>
    </r>
  </si>
  <si>
    <r>
      <t xml:space="preserve">  на благоустройство дворовых территорий по программе "Формирование современной городской среды"    (</t>
    </r>
    <r>
      <rPr>
        <b/>
        <sz val="7"/>
        <rFont val="Times New Roman"/>
        <family val="1"/>
      </rPr>
      <t>дкл 7305</t>
    </r>
    <r>
      <rPr>
        <sz val="8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</si>
  <si>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25495</t>
    </r>
    <r>
      <rPr>
        <sz val="8"/>
        <rFont val="Times New Roman"/>
        <family val="1"/>
      </rPr>
      <t xml:space="preserve"> 04 0000 150</t>
    </r>
  </si>
  <si>
    <t xml:space="preserve"> На реализацию федеральной целевой программы "Развитие физической культуры и спорта в Российской Федерации на 2016-2020 годы"</t>
  </si>
  <si>
    <r>
      <t>за счёт федеральных средств         (</t>
    </r>
    <r>
      <rPr>
        <b/>
        <sz val="7"/>
        <rFont val="Times New Roman"/>
        <family val="1"/>
      </rPr>
      <t>дкл ___</t>
    </r>
    <r>
      <rPr>
        <sz val="8"/>
        <rFont val="Times New Roman"/>
        <family val="1"/>
      </rPr>
      <t>)</t>
    </r>
  </si>
  <si>
    <r>
      <t>за счёт областных средств         (</t>
    </r>
    <r>
      <rPr>
        <b/>
        <sz val="7"/>
        <rFont val="Times New Roman"/>
        <family val="1"/>
      </rPr>
      <t>дкл ___</t>
    </r>
    <r>
      <rPr>
        <sz val="8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</si>
  <si>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25497</t>
    </r>
    <r>
      <rPr>
        <sz val="8"/>
        <rFont val="Times New Roman"/>
        <family val="1"/>
      </rPr>
      <t xml:space="preserve"> 04 0000 150</t>
    </r>
  </si>
  <si>
    <t>На реализацию мероприятий по обеспечению жильём молодых семей</t>
  </si>
  <si>
    <r>
      <t xml:space="preserve"> за счёт федеральных средств         (</t>
    </r>
    <r>
      <rPr>
        <b/>
        <sz val="7"/>
        <rFont val="Times New Roman"/>
        <family val="1"/>
      </rPr>
      <t>дкл ___</t>
    </r>
    <r>
      <rPr>
        <sz val="8"/>
        <rFont val="Times New Roman"/>
        <family val="1"/>
      </rPr>
      <t>)</t>
    </r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</si>
  <si>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25555</t>
    </r>
    <r>
      <rPr>
        <sz val="8"/>
        <rFont val="Times New Roman"/>
        <family val="1"/>
      </rPr>
      <t xml:space="preserve"> 04 0000 150</t>
    </r>
  </si>
  <si>
    <t>На поддержку государственных программы субъектов Российской Федерации и муниципальных программ формирования современной городской среды (свод)</t>
  </si>
  <si>
    <r>
      <t>на благоустройство дворовых территорий</t>
    </r>
    <r>
      <rPr>
        <b/>
        <sz val="8"/>
        <rFont val="Times New Roman"/>
        <family val="1"/>
      </rPr>
      <t xml:space="preserve">    (</t>
    </r>
    <r>
      <rPr>
        <b/>
        <sz val="7"/>
        <rFont val="Times New Roman"/>
        <family val="1"/>
      </rPr>
      <t>дкл ___</t>
    </r>
    <r>
      <rPr>
        <sz val="8"/>
        <rFont val="Times New Roman"/>
        <family val="1"/>
      </rPr>
      <t>)</t>
    </r>
  </si>
  <si>
    <r>
      <t>на благоустройство общественных территорий</t>
    </r>
    <r>
      <rPr>
        <b/>
        <sz val="8"/>
        <rFont val="Times New Roman"/>
        <family val="1"/>
      </rPr>
      <t xml:space="preserve">  (</t>
    </r>
    <r>
      <rPr>
        <b/>
        <sz val="7"/>
        <rFont val="Times New Roman"/>
        <family val="1"/>
      </rPr>
      <t>дкл ___</t>
    </r>
    <r>
      <rPr>
        <sz val="8"/>
        <rFont val="Times New Roman"/>
        <family val="1"/>
      </rPr>
      <t>)</t>
    </r>
  </si>
  <si>
    <r>
      <t xml:space="preserve">892 2 02 </t>
    </r>
    <r>
      <rPr>
        <b/>
        <sz val="8"/>
        <rFont val="Times New Roman"/>
        <family val="1"/>
      </rPr>
      <t>29999</t>
    </r>
    <r>
      <rPr>
        <sz val="8"/>
        <rFont val="Times New Roman"/>
        <family val="1"/>
      </rPr>
      <t xml:space="preserve"> 04 0000 150</t>
    </r>
  </si>
  <si>
    <r>
      <t xml:space="preserve"> Прочие субсидии</t>
    </r>
    <r>
      <rPr>
        <b/>
        <i/>
        <sz val="9"/>
        <rFont val="Times New Roman"/>
        <family val="1"/>
      </rPr>
      <t xml:space="preserve"> бюджетам городских округов</t>
    </r>
  </si>
  <si>
    <t xml:space="preserve"> на питание учащихся (50% затрат) </t>
  </si>
  <si>
    <t xml:space="preserve"> на организацию оздоровительной компании детей</t>
  </si>
  <si>
    <t xml:space="preserve"> на реализацию подпрограммы 3 "Сохранение и реконструкция военно-мемориальных объектов в Орловской области"</t>
  </si>
  <si>
    <t>на реализацию мероприятий в рамках проекта "Народный бюджет" в Орловской области   (всего)</t>
  </si>
  <si>
    <t>в т.ч.:  -  на ремонт кровли  МБУ "ДЮСШ"</t>
  </si>
  <si>
    <t xml:space="preserve">          -  на ремонт ___</t>
  </si>
  <si>
    <r>
      <t xml:space="preserve">000 2 02 </t>
    </r>
    <r>
      <rPr>
        <b/>
        <sz val="8"/>
        <rFont val="Times New Roman"/>
        <family val="1"/>
      </rPr>
      <t>30000</t>
    </r>
    <r>
      <rPr>
        <sz val="8"/>
        <rFont val="Times New Roman"/>
        <family val="1"/>
      </rPr>
      <t xml:space="preserve"> 00 0000 150</t>
    </r>
  </si>
  <si>
    <t xml:space="preserve"> Субвенции  (всего)</t>
  </si>
  <si>
    <r>
      <t xml:space="preserve">892 2 02 </t>
    </r>
    <r>
      <rPr>
        <b/>
        <sz val="8"/>
        <rFont val="Times New Roman"/>
        <family val="1"/>
      </rPr>
      <t>30021</t>
    </r>
    <r>
      <rPr>
        <sz val="8"/>
        <rFont val="Times New Roman"/>
        <family val="1"/>
      </rPr>
      <t xml:space="preserve"> 04 0000 150</t>
    </r>
  </si>
  <si>
    <t xml:space="preserve">Ежемесячное денежное вознаграждение за классное руководство      </t>
  </si>
  <si>
    <r>
      <t xml:space="preserve">892 2 02 </t>
    </r>
    <r>
      <rPr>
        <b/>
        <sz val="8"/>
        <rFont val="Times New Roman"/>
        <family val="1"/>
      </rPr>
      <t>30024</t>
    </r>
    <r>
      <rPr>
        <sz val="8"/>
        <rFont val="Times New Roman"/>
        <family val="1"/>
      </rPr>
      <t xml:space="preserve"> 04 0000 150</t>
    </r>
  </si>
  <si>
    <t xml:space="preserve">На выполнение передаваемых полномочий субъектов Российской Федерации </t>
  </si>
  <si>
    <t>Административная комиссия</t>
  </si>
  <si>
    <t>Комиссия по делам несовершеннолетних</t>
  </si>
  <si>
    <t>Полномочия в сфере трудовых отношений</t>
  </si>
  <si>
    <t>Отдел опеки и попечительства</t>
  </si>
  <si>
    <t>На обеспечение бесплатного проезда детям из числа детей-сирот и детей, оставшихся без попечения родителей и лицам из  их числа</t>
  </si>
  <si>
    <t>На обеспечение единовременной выплаты на ремонт жилых помещений, закреплённых на правах собственности за детьми-сиротами и детьми, оставшимися без попечения родителей</t>
  </si>
  <si>
    <r>
      <t xml:space="preserve">892 2 02 </t>
    </r>
    <r>
      <rPr>
        <b/>
        <sz val="8"/>
        <rFont val="Times New Roman"/>
        <family val="1"/>
      </rPr>
      <t>30027</t>
    </r>
    <r>
      <rPr>
        <sz val="8"/>
        <rFont val="Times New Roman"/>
        <family val="1"/>
      </rPr>
      <t xml:space="preserve"> 04 0000 150</t>
    </r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</si>
  <si>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</si>
  <si>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892 2 02 </t>
    </r>
    <r>
      <rPr>
        <b/>
        <sz val="8"/>
        <rFont val="Times New Roman"/>
        <family val="1"/>
      </rPr>
      <t>30029</t>
    </r>
    <r>
      <rPr>
        <sz val="8"/>
        <rFont val="Times New Roman"/>
        <family val="1"/>
      </rPr>
      <t xml:space="preserve"> 04 0000 150</t>
    </r>
  </si>
  <si>
    <t>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</si>
  <si>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r>
      <t xml:space="preserve">892 2 02 </t>
    </r>
    <r>
      <rPr>
        <b/>
        <sz val="8"/>
        <rFont val="Times New Roman"/>
        <family val="1"/>
      </rPr>
      <t>35082</t>
    </r>
    <r>
      <rPr>
        <sz val="8"/>
        <rFont val="Times New Roman"/>
        <family val="1"/>
      </rPr>
      <t xml:space="preserve"> 04 0000 150</t>
    </r>
  </si>
  <si>
    <t xml:space="preserve"> На предоставление 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</si>
  <si>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r>
      <t xml:space="preserve"> - за счёт федеральных и областных средств  (</t>
    </r>
    <r>
      <rPr>
        <b/>
        <sz val="7"/>
        <rFont val="Times New Roman"/>
        <family val="1"/>
      </rPr>
      <t xml:space="preserve">дкл ___ </t>
    </r>
    <r>
      <rPr>
        <sz val="8"/>
        <rFont val="Times New Roman"/>
        <family val="1"/>
      </rPr>
      <t>)</t>
    </r>
  </si>
  <si>
    <t xml:space="preserve"> - за счёт областных средств</t>
  </si>
  <si>
    <r>
      <t xml:space="preserve">892 2 02 </t>
    </r>
    <r>
      <rPr>
        <b/>
        <sz val="8"/>
        <rFont val="Times New Roman"/>
        <family val="1"/>
      </rPr>
      <t>35120</t>
    </r>
    <r>
      <rPr>
        <sz val="8"/>
        <rFont val="Times New Roman"/>
        <family val="1"/>
      </rPr>
      <t xml:space="preserve"> 04 0000 150</t>
    </r>
  </si>
  <si>
    <r>
  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     (</t>
    </r>
    <r>
      <rPr>
        <b/>
        <sz val="7"/>
        <rFont val="Times New Roman"/>
        <family val="1"/>
      </rPr>
      <t>дкл ___</t>
    </r>
    <r>
      <rPr>
        <sz val="9"/>
        <rFont val="Times New Roman"/>
        <family val="1"/>
      </rPr>
      <t>)</t>
    </r>
  </si>
  <si>
    <r>
      <t xml:space="preserve">892 2 02 </t>
    </r>
    <r>
      <rPr>
        <b/>
        <sz val="8"/>
        <rFont val="Times New Roman"/>
        <family val="1"/>
      </rPr>
      <t>35134</t>
    </r>
    <r>
      <rPr>
        <sz val="8"/>
        <rFont val="Times New Roman"/>
        <family val="1"/>
      </rPr>
      <t xml:space="preserve"> 04 0000 150</t>
    </r>
  </si>
  <si>
    <t>На осуществление полномочий по обеспечению жильём отдельных категорий граждан, установленных Федеральныи законом от 12.01.1995г №5-ФЗ "О ветеранах", в соответствии с Указом Президента РФ от 07.05.2008 года №714 "Об обеспечении жильем ветеранов Великой Отечественной войны 1941 - 1945 годов"</t>
  </si>
  <si>
    <r>
      <t xml:space="preserve"> - за счёт федеральных средств    </t>
    </r>
    <r>
      <rPr>
        <sz val="8"/>
        <rFont val="Times New Roman"/>
        <family val="1"/>
      </rPr>
      <t xml:space="preserve">        </t>
    </r>
  </si>
  <si>
    <r>
      <t xml:space="preserve">892 2 02 </t>
    </r>
    <r>
      <rPr>
        <b/>
        <sz val="8"/>
        <rFont val="Times New Roman"/>
        <family val="1"/>
      </rPr>
      <t>35135</t>
    </r>
    <r>
      <rPr>
        <sz val="8"/>
        <rFont val="Times New Roman"/>
        <family val="1"/>
      </rPr>
      <t xml:space="preserve"> 04 0000 150</t>
    </r>
  </si>
  <si>
    <t xml:space="preserve">На обеспечение жильём отдельных категорий граждан, установленных Федеральным законом от 12.01.1995г №5-ФЗ "О ветеранах" </t>
  </si>
  <si>
    <r>
      <t xml:space="preserve">892 2 02 </t>
    </r>
    <r>
      <rPr>
        <b/>
        <sz val="8"/>
        <rFont val="Times New Roman"/>
        <family val="1"/>
      </rPr>
      <t>35260</t>
    </r>
    <r>
      <rPr>
        <sz val="8"/>
        <rFont val="Times New Roman"/>
        <family val="1"/>
      </rPr>
      <t xml:space="preserve"> 04 0000 150</t>
    </r>
  </si>
  <si>
    <r>
      <t>На выплату единовременного пособия при всех формах устройства детей, лишённых родительского попечения, в семью   (</t>
    </r>
    <r>
      <rPr>
        <b/>
        <sz val="7"/>
        <rFont val="Times New Roman"/>
        <family val="1"/>
      </rPr>
      <t>дкл ___</t>
    </r>
    <r>
      <rPr>
        <sz val="9"/>
        <rFont val="Times New Roman"/>
        <family val="1"/>
      </rPr>
      <t>)</t>
    </r>
  </si>
  <si>
    <r>
      <t xml:space="preserve">892 2 02 </t>
    </r>
    <r>
      <rPr>
        <b/>
        <sz val="8"/>
        <rFont val="Times New Roman"/>
        <family val="1"/>
      </rPr>
      <t>39999</t>
    </r>
    <r>
      <rPr>
        <sz val="8"/>
        <rFont val="Times New Roman"/>
        <family val="1"/>
      </rPr>
      <t xml:space="preserve"> 04 0000 150</t>
    </r>
  </si>
  <si>
    <r>
      <t>Прочие субвенции</t>
    </r>
    <r>
      <rPr>
        <i/>
        <sz val="9"/>
        <rFont val="Times New Roman"/>
        <family val="1"/>
      </rPr>
      <t xml:space="preserve"> бюджетам городских округов  </t>
    </r>
  </si>
  <si>
    <t xml:space="preserve">На обеспечение образовательного процесса </t>
  </si>
  <si>
    <t>На выплату единовременного пособия гражданам усыновившим детей-сирот и детей, оставшихся без попечения родителей
 (Закон Орловской обл  от 12.11.2008г № 832-ОЗ)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</si>
  <si>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40000</t>
    </r>
    <r>
      <rPr>
        <sz val="8"/>
        <rFont val="Times New Roman"/>
        <family val="1"/>
      </rPr>
      <t xml:space="preserve"> 00 0000 150</t>
    </r>
  </si>
  <si>
    <t>Иные межбюджетные трансферты (всего)</t>
  </si>
  <si>
    <r>
      <t xml:space="preserve">000 2 02 </t>
    </r>
    <r>
      <rPr>
        <b/>
        <sz val="8"/>
        <rFont val="Times New Roman"/>
        <family val="1"/>
      </rPr>
      <t>49999</t>
    </r>
    <r>
      <rPr>
        <sz val="8"/>
        <rFont val="Times New Roman"/>
        <family val="1"/>
      </rPr>
      <t xml:space="preserve"> 00 0000 150</t>
    </r>
  </si>
  <si>
    <t xml:space="preserve"> Прочие межбюджетные трансферты, передаваемые бюджетам </t>
  </si>
  <si>
    <r>
      <t xml:space="preserve">892 2 02 </t>
    </r>
    <r>
      <rPr>
        <b/>
        <sz val="8"/>
        <rFont val="Times New Roman"/>
        <family val="1"/>
      </rPr>
      <t>49999</t>
    </r>
    <r>
      <rPr>
        <sz val="8"/>
        <rFont val="Times New Roman"/>
        <family val="1"/>
      </rPr>
      <t xml:space="preserve"> 04 0000 150</t>
    </r>
  </si>
  <si>
    <r>
      <t xml:space="preserve">Прочие межбюджетные трансферты, передаваемые бюджетам городских округов </t>
    </r>
  </si>
  <si>
    <t xml:space="preserve"> -  На наказы избирателей</t>
  </si>
  <si>
    <t xml:space="preserve"> - Грант в целях поощрения достижения наилучших показателей деятельности органов местного самоуправления</t>
  </si>
  <si>
    <t xml:space="preserve"> - На стимулирование по результатам оценки качества управления муниципальными финансами и соблюдения требований бюджетного и налогового законодательства</t>
  </si>
  <si>
    <t xml:space="preserve"> - Денежная премия победителю областного смотра-конкурса "Лучшее муниципальное образование Орловской области в сфере охраны труда"</t>
  </si>
  <si>
    <t>000 2 07 00000 00 0000 000</t>
  </si>
  <si>
    <t>ПРОЧИЕ БЕЗВОЗМЕЗДНЫЕ ПОСТУПЛЕНИЯ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</si>
  <si>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04 0000 150</t>
    </r>
  </si>
  <si>
    <t xml:space="preserve"> Прочие безвозмездные поступления в бюджеты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</si>
  <si>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04 0000 150</t>
    </r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</si>
  <si>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</si>
  <si>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04050</t>
    </r>
    <r>
      <rPr>
        <sz val="8"/>
        <rFont val="Times New Roman"/>
        <family val="1"/>
      </rPr>
      <t xml:space="preserve"> 04 0000 150</t>
    </r>
  </si>
  <si>
    <t>1) Добровольные пожертвования, в рамках проекта "Народный бюджет" в Орловской области (всего)</t>
  </si>
  <si>
    <t xml:space="preserve">в т.ч.: 1.1) на ремонт кровли  МБУ "ДЮСШ" </t>
  </si>
  <si>
    <t xml:space="preserve">         1.2) на ремонт здания школы № 4</t>
  </si>
  <si>
    <t>2) Иные безвозмездные поступления</t>
  </si>
  <si>
    <t>в т.ч.: 2.1) на ____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</si>
  <si>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</si>
  <si>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</si>
  <si>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r>
      <t xml:space="preserve">000 </t>
    </r>
    <r>
      <rPr>
        <b/>
        <sz val="8"/>
        <rFont val="Times New Roman"/>
        <family val="1"/>
      </rPr>
      <t>2 19 00000 04</t>
    </r>
    <r>
      <rPr>
        <sz val="8"/>
        <rFont val="Times New Roman"/>
        <family val="1"/>
      </rPr>
      <t xml:space="preserve"> 0000 000</t>
    </r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</si>
  <si>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</si>
  <si>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r>
      <t xml:space="preserve">892 </t>
    </r>
    <r>
      <rPr>
        <b/>
        <sz val="8"/>
        <rFont val="Times New Roman"/>
        <family val="1"/>
      </rPr>
      <t>2 19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60010</t>
    </r>
    <r>
      <rPr>
        <sz val="8"/>
        <rFont val="Times New Roman"/>
        <family val="1"/>
      </rPr>
      <t xml:space="preserve"> 04 0000 150</t>
    </r>
  </si>
  <si>
    <t>Возврат прочих остатков субсидий, субвенций и иных межбюджетных трансфертов, имеющих целевое назначение, прошлых лет из  бюджетов городских округов</t>
  </si>
  <si>
    <t>000 0 00 0000 00 0000 000</t>
  </si>
  <si>
    <t xml:space="preserve">ВСЕГО ДОХОДОВ </t>
  </si>
  <si>
    <t>Из общей суммы доходов:</t>
  </si>
  <si>
    <t xml:space="preserve"> - На выполнение обязательств городского округа</t>
  </si>
  <si>
    <t xml:space="preserve">                    Удельный вес (в общем объёме доходов)</t>
  </si>
  <si>
    <t xml:space="preserve"> - На выполнение областных и федеральных полномочий</t>
  </si>
  <si>
    <r>
      <t>Профицит бюджета (</t>
    </r>
    <r>
      <rPr>
        <b/>
        <sz val="7"/>
        <rFont val="Times New Roman"/>
        <family val="1"/>
      </rPr>
      <t>со знаком "плюс"</t>
    </r>
    <r>
      <rPr>
        <sz val="8"/>
        <rFont val="Times New Roman"/>
        <family val="1"/>
      </rPr>
      <t xml:space="preserve">)                                   или                                                                                             </t>
    </r>
    <r>
      <rPr>
        <b/>
        <sz val="8"/>
        <rFont val="Times New Roman"/>
        <family val="1"/>
      </rPr>
      <t>Дефицит  бюджета (</t>
    </r>
    <r>
      <rPr>
        <b/>
        <sz val="7"/>
        <rFont val="Times New Roman"/>
        <family val="1"/>
      </rPr>
      <t>со знаком "минус"</t>
    </r>
    <r>
      <rPr>
        <b/>
        <sz val="8"/>
        <rFont val="Times New Roman"/>
        <family val="1"/>
      </rPr>
      <t>)</t>
    </r>
  </si>
  <si>
    <t xml:space="preserve">000 01 00 00 00 00 0000 000 </t>
  </si>
  <si>
    <t>Источники внутреннего финансирования дефицита бюджета</t>
  </si>
  <si>
    <t xml:space="preserve">000 01 02 00 00 00 0000 000 </t>
  </si>
  <si>
    <t>Кредиты кредитных организаций в валюте Российской Федерации</t>
  </si>
  <si>
    <t xml:space="preserve">892 01 02 00 00 04 0000 710 </t>
  </si>
  <si>
    <t>Получение кредитов от кредитных организаций бюджетами городских округов в валюте Российской Федерации</t>
  </si>
  <si>
    <t xml:space="preserve">892 01 02 00 00 04 0000 810 </t>
  </si>
  <si>
    <t>Погашение бюджетами городских округов кредитов от кредитных организаций в валюте Российской Федерации</t>
  </si>
  <si>
    <t xml:space="preserve">000 01 03 00 00 00 0000 000 </t>
  </si>
  <si>
    <t>Бюджетные кредиты от других бюджетов бюджетной системы Российской Федерации</t>
  </si>
  <si>
    <t xml:space="preserve">892 01 03 01 00 04 0000 710 </t>
  </si>
  <si>
    <t xml:space="preserve">892 01 03 01 00 04 0000 810 </t>
  </si>
  <si>
    <t xml:space="preserve">000 01 05 00 00 00 0000 600 </t>
  </si>
  <si>
    <t>Уменьшение остатков средств бюджетов</t>
  </si>
  <si>
    <t xml:space="preserve">000 01 05 02 00 00 0000 600 </t>
  </si>
  <si>
    <t>Уменьшение прочих остатков средств бюджетов</t>
  </si>
  <si>
    <t xml:space="preserve">892 01 05 02 01 04 0000 610 </t>
  </si>
  <si>
    <t>Уменьшение прочих остатков денежных средств городских округов</t>
  </si>
  <si>
    <t>На начало отчётного  периода</t>
  </si>
  <si>
    <t xml:space="preserve"> - за счёт остатка областных средств</t>
  </si>
  <si>
    <r>
      <t xml:space="preserve"> - за счёт остатка областных средств (</t>
    </r>
    <r>
      <rPr>
        <sz val="7"/>
        <rFont val="Times New Roman"/>
        <family val="1"/>
      </rPr>
      <t>возвращённых в областной бюджет</t>
    </r>
    <r>
      <rPr>
        <sz val="8"/>
        <rFont val="Times New Roman"/>
        <family val="1"/>
      </rPr>
      <t>)</t>
    </r>
  </si>
  <si>
    <t xml:space="preserve"> - за счёт остатка собственных средств </t>
  </si>
  <si>
    <t xml:space="preserve"> На конец  отчётного периода</t>
  </si>
  <si>
    <t xml:space="preserve">000 01 06 00 00 00 0000 000 </t>
  </si>
  <si>
    <t>Иные источники внутреннего финансирования дефицита бюджета</t>
  </si>
  <si>
    <t xml:space="preserve">892 01 06 01 00 04 0000 630 </t>
  </si>
  <si>
    <t>Средства от продажи акций и иных форм участия в капитале, находящихся в собственности городских округов</t>
  </si>
  <si>
    <r>
      <t xml:space="preserve">Приложение </t>
    </r>
    <r>
      <rPr>
        <sz val="8"/>
        <color indexed="10"/>
        <rFont val="Times New Roman"/>
        <family val="1"/>
      </rPr>
      <t>4</t>
    </r>
  </si>
  <si>
    <t xml:space="preserve">  от "____" декабря 2019 года № _______ - МПА</t>
  </si>
  <si>
    <t>Распределение бюджетных ассигнований в бюджете города Мценска на 2020 год</t>
  </si>
  <si>
    <t>по разделам, подразделам, целевым статьям и видам расходов</t>
  </si>
  <si>
    <t xml:space="preserve">Наименование организаций и показателей </t>
  </si>
  <si>
    <t>Коды классификации расходов</t>
  </si>
  <si>
    <t>Бюджет
на
2020 год
(всего)</t>
  </si>
  <si>
    <t>код главы</t>
  </si>
  <si>
    <t>раздел</t>
  </si>
  <si>
    <t>подраздел</t>
  </si>
  <si>
    <t>целевая статья</t>
  </si>
  <si>
    <t>вид расхода</t>
  </si>
  <si>
    <t>за счёт собственных средств</t>
  </si>
  <si>
    <t>за счёт федеральных и областных средств</t>
  </si>
  <si>
    <t>Общегосударственные вопросы</t>
  </si>
  <si>
    <t>01</t>
  </si>
  <si>
    <t>00</t>
  </si>
  <si>
    <t>00 0 00 00000</t>
  </si>
  <si>
    <t>Удельный вес (в общем объёме расходов)</t>
  </si>
  <si>
    <t>Глава города</t>
  </si>
  <si>
    <t>02</t>
  </si>
  <si>
    <t>77 0 00 74010</t>
  </si>
  <si>
    <t>120</t>
  </si>
  <si>
    <t>расходы на выплаты персоналу государственных (муниципальных) органов</t>
  </si>
  <si>
    <t>121</t>
  </si>
  <si>
    <t>129</t>
  </si>
  <si>
    <t>03</t>
  </si>
  <si>
    <t>в т.числе</t>
  </si>
  <si>
    <t>Совет (аппарат)</t>
  </si>
  <si>
    <t>77 0 00 74020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</si>
  <si>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</si>
  <si>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</si>
  <si>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</si>
  <si>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</si>
  <si>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</si>
  <si>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</si>
  <si>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</si>
  <si>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Председатель горсовета</t>
  </si>
  <si>
    <t>77 0 00 74030</t>
  </si>
  <si>
    <t>Депутаты горсовета</t>
  </si>
  <si>
    <t>77 0 00 74040</t>
  </si>
  <si>
    <t>123</t>
  </si>
  <si>
    <t>иные выплаты лицам, привлекаемым для выполнения отдельных полномочий</t>
  </si>
  <si>
    <t>Администрация г. Мценска (аппарат)</t>
  </si>
  <si>
    <t>04</t>
  </si>
  <si>
    <t>77 0 00 74050</t>
  </si>
  <si>
    <t>испонение судебных актов</t>
  </si>
  <si>
    <t>831</t>
  </si>
  <si>
    <t xml:space="preserve"> Судебная система (составление (изменение) списков кандидатов в присяжные заседатели)</t>
  </si>
  <si>
    <t>05</t>
  </si>
  <si>
    <t>77 0 00 51200</t>
  </si>
  <si>
    <t>Финансовые органы и органы финансового (финансово-бюджетного) надзора (контроля)</t>
  </si>
  <si>
    <t>06</t>
  </si>
  <si>
    <t>в т.ч:</t>
  </si>
  <si>
    <t>77 0 00 74070</t>
  </si>
  <si>
    <t xml:space="preserve">прочая закупка товаров, работ и услуг </t>
  </si>
  <si>
    <t>Контрольно-счётная палата города</t>
  </si>
  <si>
    <t>77 0 00 74080</t>
  </si>
  <si>
    <t xml:space="preserve">Выборы </t>
  </si>
  <si>
    <t>07</t>
  </si>
  <si>
    <t>Выборы депутатов городского Совета  (всего)</t>
  </si>
  <si>
    <t>77 0 00 74090</t>
  </si>
  <si>
    <t xml:space="preserve">прочая закупка товаров, работ и услуг для обеспечения государственных (муниципальных) нужд  </t>
  </si>
  <si>
    <t>880</t>
  </si>
  <si>
    <r>
      <t xml:space="preserve">Резервные фонды местных администраций </t>
    </r>
  </si>
  <si>
    <t>11</t>
  </si>
  <si>
    <t>77 0 00 74110</t>
  </si>
  <si>
    <t>870</t>
  </si>
  <si>
    <t xml:space="preserve">Другие общегосударственные вопросы, всего </t>
  </si>
  <si>
    <t>13</t>
  </si>
  <si>
    <t>в том числе</t>
  </si>
  <si>
    <t>77 0 00 74120</t>
  </si>
  <si>
    <t>77 0 00 71580</t>
  </si>
  <si>
    <t>77 0 00 71590</t>
  </si>
  <si>
    <t>77 0 00 71610</t>
  </si>
  <si>
    <t>Итого: по управлению по имуществу и переданным полномочиям</t>
  </si>
  <si>
    <t xml:space="preserve">Прочие расходы       - всего             </t>
  </si>
  <si>
    <t>77 0 00 74130</t>
  </si>
  <si>
    <t>премии</t>
  </si>
  <si>
    <t>350</t>
  </si>
  <si>
    <t>иные выплаты населению</t>
  </si>
  <si>
    <t>360</t>
  </si>
  <si>
    <t>Оценка недвижимости, признание прав и регулирование отношений по гос. и муниципальной собственности  (всего)</t>
  </si>
  <si>
    <t>77 0 00 74140</t>
  </si>
  <si>
    <r>
      <t xml:space="preserve">закупка товаров, работ, услуг в целях </t>
    </r>
    <r>
      <rPr>
        <i/>
        <sz val="7"/>
        <rFont val="Times New Roman"/>
        <family val="1"/>
      </rPr>
      <t>капитального ремонта</t>
    </r>
    <r>
      <rPr>
        <sz val="7"/>
        <rFont val="Times New Roman"/>
        <family val="1"/>
      </rPr>
      <t xml:space="preserve"> государственного (муниципального) имущества  </t>
    </r>
  </si>
  <si>
    <t>243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</si>
  <si>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</si>
  <si>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t>245</t>
  </si>
  <si>
    <r>
      <t>Муниципальная программа "О поддержке социально ориентированных некоммерческих организаций в городе Мценске на 2016-20</t>
    </r>
    <r>
      <rPr>
        <sz val="8"/>
        <color indexed="10"/>
        <rFont val="Times New Roman"/>
        <family val="1"/>
      </rPr>
      <t>20</t>
    </r>
    <r>
      <rPr>
        <sz val="8"/>
        <rFont val="Times New Roman"/>
        <family val="1"/>
      </rPr>
      <t xml:space="preserve"> годы"</t>
    </r>
  </si>
  <si>
    <t>55 0 00 74220</t>
  </si>
  <si>
    <t>633</t>
  </si>
  <si>
    <t>Грант в целях поощрения достижения наилучших показателей деятельности органов местного самоуправления</t>
  </si>
  <si>
    <t>77 0 01 71490</t>
  </si>
  <si>
    <t>На стимулирование по результатам оценки качества управления муниципальными финансами и соблюдения требований бюджетного и налогового законодательств</t>
  </si>
  <si>
    <t>77 0 00 71490</t>
  </si>
  <si>
    <t>Денежная премия победителю областного смотра-конкурса "Лучшее муниципальное образование Орловской области в сфере охраны труда"</t>
  </si>
  <si>
    <t>77 0 00 72040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</si>
  <si>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</si>
  <si>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</si>
  <si>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>09</t>
  </si>
  <si>
    <t>Муниципальное казённое учреждение "ЕДДС города Мценска"</t>
  </si>
  <si>
    <t>77 0 00 74610</t>
  </si>
  <si>
    <t>расходы на выплаты персоналу казённых учреждений</t>
  </si>
  <si>
    <t>111</t>
  </si>
  <si>
    <t>112</t>
  </si>
  <si>
    <t>119</t>
  </si>
  <si>
    <t xml:space="preserve">Другие вопросы в области национальной безопасности и правоохранительной деятельности, всего </t>
  </si>
  <si>
    <t>14</t>
  </si>
  <si>
    <t>в т.ч.</t>
  </si>
  <si>
    <t xml:space="preserve">Муниципальная программа "Профилактика правонарушений в городе Мценске на 2020-2022 годы" </t>
  </si>
  <si>
    <t>56 0 00 74230</t>
  </si>
  <si>
    <t>323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</si>
  <si>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 на территории города Мценска на 2017-2020 годы"</t>
  </si>
  <si>
    <t>57 0 00 74630</t>
  </si>
  <si>
    <t>Муниципальная программа "Профилактика терроризма и экстремизма на территории города Мценска на 2017-2020 годы"</t>
  </si>
  <si>
    <t>58 0 00 74640</t>
  </si>
  <si>
    <t xml:space="preserve"> Национальная экономика </t>
  </si>
  <si>
    <t>Дорожное хозяйство (дорожные фонды)</t>
  </si>
  <si>
    <t>Обеспечение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и проездов к ним</t>
  </si>
  <si>
    <t xml:space="preserve"> за счёт средств муниципального дорожного фонда</t>
  </si>
  <si>
    <t xml:space="preserve"> за счёт средств дорожного фонда субъекта</t>
  </si>
  <si>
    <t>- содержание улично-дорожной сети</t>
  </si>
  <si>
    <t>59 1 01 00000</t>
  </si>
  <si>
    <t xml:space="preserve"> за счёт средств дорожного фонда субъекта         (дкл 7204)</t>
  </si>
  <si>
    <t>59 1 01 70551</t>
  </si>
  <si>
    <t>за счёт средств муниципального дорожного фонда</t>
  </si>
  <si>
    <t>59 1 01 74301</t>
  </si>
  <si>
    <t xml:space="preserve"> за счёт средств муниципального дорожного фонда (освещение)</t>
  </si>
  <si>
    <t>59 1 01 74302</t>
  </si>
  <si>
    <t xml:space="preserve"> - разработка планов обеспе чения безопасности объектов транспортной инфрструктуры</t>
  </si>
  <si>
    <t>59 1 01 74303</t>
  </si>
  <si>
    <t>- ремонт улично-дорожной сети</t>
  </si>
  <si>
    <t>59 1 02 00000</t>
  </si>
  <si>
    <t xml:space="preserve"> за счёт средств дорожного фонда субъекта         (дкл 7201)</t>
  </si>
  <si>
    <t>59 1 02 70552</t>
  </si>
  <si>
    <t>59 1 02 74150</t>
  </si>
  <si>
    <t>капитальный ремонт улично-дорожной сети</t>
  </si>
  <si>
    <t>59 1 03 00000</t>
  </si>
  <si>
    <t>капитальный ремонт путепровода по переулку Стрелецкий  (дкл 7304)</t>
  </si>
  <si>
    <t>59 1 03 72321</t>
  </si>
  <si>
    <t xml:space="preserve">капитальный ремонт путепровода по переулку Стрелецкий </t>
  </si>
  <si>
    <t>59 1 03 74161</t>
  </si>
  <si>
    <t>капитальный ремонт ул. Лескова</t>
  </si>
  <si>
    <t>59 1 03 74162</t>
  </si>
  <si>
    <t>устройство недостающих средств организации и регулирования дорожного движения         (дкл 7304)</t>
  </si>
  <si>
    <t>59 2 00 72322</t>
  </si>
  <si>
    <t xml:space="preserve">устройство недостающих средств организации и регулирования дорожного движения  </t>
  </si>
  <si>
    <t>59 2 00 74180</t>
  </si>
  <si>
    <t>-строительство (реконструкция) дорог</t>
  </si>
  <si>
    <t>59 1 04 00000</t>
  </si>
  <si>
    <t xml:space="preserve"> -реконструкция моста через реку Зуша по ул.К.Маркса </t>
  </si>
  <si>
    <t>59 1 04 72311</t>
  </si>
  <si>
    <t>414</t>
  </si>
  <si>
    <t xml:space="preserve"> -реконструкция моста через реку Зуша по ул.К.Маркса  </t>
  </si>
  <si>
    <t>59 1 04 74171</t>
  </si>
  <si>
    <t xml:space="preserve"> -реконструкция моста через суходол по ул. Андрея Рева </t>
  </si>
  <si>
    <t>59 1 04 74172</t>
  </si>
  <si>
    <t>На реализ.гос.программы "Формирование современной городской среды" - благоустройство дворовых территорий   (всего)</t>
  </si>
  <si>
    <t>64 1 F2 00000</t>
  </si>
  <si>
    <t xml:space="preserve">1) благоустройство дворовых территорий многоквартирных домов </t>
  </si>
  <si>
    <t>64 1 F2 55550</t>
  </si>
  <si>
    <t xml:space="preserve"> за счёт федеральных и областных средств    (дкл___)</t>
  </si>
  <si>
    <r>
      <t xml:space="preserve">2) ремонт дворовых территорий </t>
    </r>
    <r>
      <rPr>
        <sz val="7"/>
        <rFont val="Times New Roman"/>
        <family val="1"/>
      </rPr>
      <t>многоквартирных домов</t>
    </r>
    <r>
      <rPr>
        <sz val="8"/>
        <rFont val="Times New Roman"/>
        <family val="1"/>
      </rPr>
      <t xml:space="preserve"> и поездов к ним </t>
    </r>
  </si>
  <si>
    <t>64 1 F2 73180</t>
  </si>
  <si>
    <t xml:space="preserve"> за счёт средств дорожного фонда субъекта   (дкл 7305)</t>
  </si>
  <si>
    <t>Другие вопросы в области национальной экономики</t>
  </si>
  <si>
    <t>12</t>
  </si>
  <si>
    <t>Программа "Развитие и поддержка малого и среднего предпринимательства в городе Мценске на 2018-2022 годы"</t>
  </si>
  <si>
    <t>60 0 00 74590</t>
  </si>
  <si>
    <t>Жилищно-коммунальное хозяйство</t>
  </si>
  <si>
    <t>Жилищное хозяйство</t>
  </si>
  <si>
    <t>Поддержка жилищного хозяйства  (всего)</t>
  </si>
  <si>
    <t xml:space="preserve"> Взносы собственника по капитальному ремонту     (за счёт городского бюджета)                                                                                      </t>
  </si>
  <si>
    <t>77 0 00 74600</t>
  </si>
  <si>
    <t xml:space="preserve"> взносы  по капремонту                                                                                 </t>
  </si>
  <si>
    <t xml:space="preserve"> - Мероприятия в области жилищного хозяйства (всего)</t>
  </si>
  <si>
    <t>по предложениям избирателей</t>
  </si>
  <si>
    <t>77 0 00 74190</t>
  </si>
  <si>
    <t>наказы избирателей депутатам областного Совета</t>
  </si>
  <si>
    <t xml:space="preserve"> 77 0 00 72650</t>
  </si>
  <si>
    <t>Коммунальное хозяйство</t>
  </si>
  <si>
    <t>Муниципальная программа "Стимулирование развития жилищного строительства в городе Мценске на 2019-2024 годы"</t>
  </si>
  <si>
    <t>61 0 00 0000</t>
  </si>
  <si>
    <t>капитальные вложения на модернизацию системы коммунального хозяйства</t>
  </si>
  <si>
    <t>61 0 00 74570</t>
  </si>
  <si>
    <t xml:space="preserve"> закупка товаров, работ и услуг для обеспечения гос. (муниципальных) нужд в области геодезии и картографии вне рамок государственного оборонного заказа  </t>
  </si>
  <si>
    <t xml:space="preserve">Благоустройство </t>
  </si>
  <si>
    <t>Уличное освещение</t>
  </si>
  <si>
    <t xml:space="preserve"> уличное освещение </t>
  </si>
  <si>
    <t>62 0 00 74240</t>
  </si>
  <si>
    <t xml:space="preserve"> исполнение судебных актов</t>
  </si>
  <si>
    <t xml:space="preserve">Озеленение </t>
  </si>
  <si>
    <t>озеленение общественной территории</t>
  </si>
  <si>
    <t>62 0 00 74250</t>
  </si>
  <si>
    <t xml:space="preserve"> по предложениям избирателей</t>
  </si>
  <si>
    <t>Организация и содержание мест захоронения</t>
  </si>
  <si>
    <t xml:space="preserve"> содержание мест захоронения</t>
  </si>
  <si>
    <t>62 0 00 74260</t>
  </si>
  <si>
    <t xml:space="preserve"> подпрограмма 2 "Сохранение и реконструкция военно-мемориальных объектов в городе Мценске на 2018-2022 годы"</t>
  </si>
  <si>
    <t>68 2 00 74482</t>
  </si>
  <si>
    <t>подпрограмма 3 "Сохранение и реконструкция военно-мемориальных объектов в Орловской области"</t>
  </si>
  <si>
    <t>77 0 00 71790</t>
  </si>
  <si>
    <t>Прочие мероприятия по благоустройству (всего)</t>
  </si>
  <si>
    <t xml:space="preserve"> благоустройство и содержание общественной территории</t>
  </si>
  <si>
    <t>62 0 00 74271</t>
  </si>
  <si>
    <r>
      <t xml:space="preserve"> </t>
    </r>
    <r>
      <rPr>
        <sz val="8"/>
        <rFont val="Times New Roman"/>
        <family val="1"/>
      </rPr>
      <t xml:space="preserve"> на осуществление мероприятий по отлову безнадзорных животных</t>
    </r>
  </si>
  <si>
    <t>62 0 00 74272</t>
  </si>
  <si>
    <r>
      <rPr>
        <sz val="7"/>
        <rFont val="Times New Roman"/>
        <family val="1"/>
      </rPr>
      <t xml:space="preserve"> Программа</t>
    </r>
    <r>
      <rPr>
        <sz val="8"/>
        <rFont val="Times New Roman"/>
        <family val="1"/>
      </rPr>
      <t xml:space="preserve"> "Создание и содержание мест (площадок) накопления твёрдых коммунальых отходов на территории города Мценска в 2020-2022 годах"     </t>
    </r>
  </si>
  <si>
    <t>63 0 00 00000</t>
  </si>
  <si>
    <t xml:space="preserve"> - ремонт существующих площадок накопления твёрдых коммунальных отходов</t>
  </si>
  <si>
    <t>63 0 01 74581</t>
  </si>
  <si>
    <t xml:space="preserve"> - создание новых площадок накопления твёрдых коммунальных отходов</t>
  </si>
  <si>
    <t>63 0 02 74582</t>
  </si>
  <si>
    <t xml:space="preserve"> - содержание территорий площадок накопления твёрдых коммунальных отходов</t>
  </si>
  <si>
    <t>63 0 03 74583</t>
  </si>
  <si>
    <r>
      <t xml:space="preserve"> - </t>
    </r>
    <r>
      <rPr>
        <sz val="7"/>
        <rFont val="Times New Roman"/>
        <family val="1"/>
      </rPr>
      <t>на реализацию гос.программы</t>
    </r>
    <r>
      <rPr>
        <sz val="8"/>
        <rFont val="Times New Roman"/>
        <family val="1"/>
      </rPr>
      <t xml:space="preserve"> "Формирование современной городской среды"</t>
    </r>
  </si>
  <si>
    <t>64 2 F2 55550</t>
  </si>
  <si>
    <t xml:space="preserve">     - благоустройство общественных территорий
       (за счёт собственных средств) </t>
  </si>
  <si>
    <r>
      <t xml:space="preserve">     - благоустройство общественных территорий
</t>
    </r>
    <r>
      <rPr>
        <sz val="7"/>
        <rFont val="Times New Roman"/>
        <family val="1"/>
      </rPr>
      <t xml:space="preserve">(за счёт  федеральных и областных средств) </t>
    </r>
  </si>
  <si>
    <t>Другие вопросы в области ЖКХ</t>
  </si>
  <si>
    <t>Управление ЖКХ</t>
  </si>
  <si>
    <t>77 0 00 74290</t>
  </si>
  <si>
    <t xml:space="preserve">Образование </t>
  </si>
  <si>
    <t xml:space="preserve">Свод </t>
  </si>
  <si>
    <t>Дошкольное образование</t>
  </si>
  <si>
    <t xml:space="preserve">Общее образование </t>
  </si>
  <si>
    <t>Дополнительное образование детей</t>
  </si>
  <si>
    <t xml:space="preserve">Молодёжная политика </t>
  </si>
  <si>
    <t>Другие вопросы в области образования</t>
  </si>
  <si>
    <t>Субсидия учреждениям дошкольного образования на выполнение муниципального задания (всего)</t>
  </si>
  <si>
    <t>611</t>
  </si>
  <si>
    <t xml:space="preserve">в том числе: </t>
  </si>
  <si>
    <r>
      <t>Подпрограмма 5 "Обеспечение муниципального задания в учрежде ниях дошкольного образования города Мценска на 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</si>
  <si>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t>65 5 00 00000</t>
  </si>
  <si>
    <t xml:space="preserve">На обеспечение образовательного процесса и  деятельности  учреждений дошкольного образования </t>
  </si>
  <si>
    <t xml:space="preserve"> - за счёт собственных средств</t>
  </si>
  <si>
    <t>65 5 00 74310</t>
  </si>
  <si>
    <t xml:space="preserve">  - за счёт областных средств (на образовательный процесс)</t>
  </si>
  <si>
    <t>65 5 00 71571</t>
  </si>
  <si>
    <t>Субсидия учреждениям дошкольного образования на иные цели (всего)</t>
  </si>
  <si>
    <t>612</t>
  </si>
  <si>
    <r>
      <t>Подпрограмма 1 "Развитие системы дошкольного образования города Мценска на 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</si>
  <si>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t>65 1 00 00000</t>
  </si>
  <si>
    <t>Субсидия на реализацию подпрограммы</t>
  </si>
  <si>
    <t>65 1 00 74320</t>
  </si>
  <si>
    <t>Наказы избирателей депутатам областного Совета</t>
  </si>
  <si>
    <t>77 0 00 72650</t>
  </si>
  <si>
    <t>По предложениям избирателей</t>
  </si>
  <si>
    <t xml:space="preserve">892 </t>
  </si>
  <si>
    <t>Всего: по учреждениям дошкольного образования</t>
  </si>
  <si>
    <t>Субсидия учреждениям общего образования на выполнение муниципального задания (всего)</t>
  </si>
  <si>
    <r>
      <t>Подпрограмма 6 "Обеспечение муниципального задания в учрежде ниях общего образования города Мценска на 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</si>
  <si>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t>65 6 00 00000</t>
  </si>
  <si>
    <t xml:space="preserve">1) На обеспечение образовательного процесса и  деятельности учреждений общего образования </t>
  </si>
  <si>
    <t>65 6 01 00000</t>
  </si>
  <si>
    <t>в т.ч.: - за счёт собственных средств</t>
  </si>
  <si>
    <t>65 6 01 74330</t>
  </si>
  <si>
    <t xml:space="preserve">           - за счёт областных средств (на образовательный процесс)</t>
  </si>
  <si>
    <t>65 6 01 71572</t>
  </si>
  <si>
    <t xml:space="preserve">2) Ежемесячное денежное вознаграждение за классное руководство  </t>
  </si>
  <si>
    <t>65 6 02 71500</t>
  </si>
  <si>
    <t>Субсидия учреждениям общего образования на иные цели (всего)</t>
  </si>
  <si>
    <t xml:space="preserve">На возмещение затрат по питанию учащихся </t>
  </si>
  <si>
    <t>65 4 00 00000</t>
  </si>
  <si>
    <t xml:space="preserve"> -за счёт собственных средств</t>
  </si>
  <si>
    <t>65 4 00 72411</t>
  </si>
  <si>
    <t xml:space="preserve"> -за счёт областных средств</t>
  </si>
  <si>
    <t>65 4 00 72410</t>
  </si>
  <si>
    <r>
      <t>Подпрограмма 2 "Развитие системы общего образования города Мценска на 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</si>
  <si>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t>65 2 00 00000</t>
  </si>
  <si>
    <t>1) Субсидия бюджетным учреждениям  на иные цели (в рамках реализации основного мероприятия программы)</t>
  </si>
  <si>
    <t>65 2 01 74350</t>
  </si>
  <si>
    <r>
      <t>2) Субсидия бюджетным учреждениям  на иные цели (</t>
    </r>
    <r>
      <rPr>
        <sz val="7"/>
        <rFont val="Times New Roman"/>
        <family val="1"/>
      </rPr>
      <t>в рамках реализации мероприятий проекта "Народный бюджет в Орловской области"</t>
    </r>
    <r>
      <rPr>
        <sz val="8"/>
        <rFont val="Times New Roman"/>
        <family val="1"/>
      </rPr>
      <t>)</t>
    </r>
  </si>
  <si>
    <t>65 2 02 00000</t>
  </si>
  <si>
    <t>65 2 02 70141</t>
  </si>
  <si>
    <t>65 2 02 70142</t>
  </si>
  <si>
    <t xml:space="preserve"> - за счёт добровольных пожертвований</t>
  </si>
  <si>
    <t>65 2 02 70143</t>
  </si>
  <si>
    <t>Всего: по  учреждениям  общего образования</t>
  </si>
  <si>
    <t>Субсидия учреждениям дополнительного образования на выполнение муниципального задания (всего)</t>
  </si>
  <si>
    <r>
      <t>Подпрограмма 7 "Обеспечение муниципального задания в учреждениях дополнительного образования города Мценска на 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</si>
  <si>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t>65 7 00 00000</t>
  </si>
  <si>
    <t xml:space="preserve"> -На выполнение образовательного процесса и обеспечение деятельности  учреждений дополнительного образования</t>
  </si>
  <si>
    <t xml:space="preserve"> - по целевым статьям  (свод)</t>
  </si>
  <si>
    <t>65 7 00 74360</t>
  </si>
  <si>
    <t>65 7 00 74370</t>
  </si>
  <si>
    <t xml:space="preserve"> - МБУДО города Мценска "Детско-юношеский центр"</t>
  </si>
  <si>
    <t xml:space="preserve"> - МБУДО г. Мценска "ДЮСШ"</t>
  </si>
  <si>
    <t xml:space="preserve"> - МБУДО "Мценская ДШИ"</t>
  </si>
  <si>
    <t xml:space="preserve"> - МБУДО ДХШ</t>
  </si>
  <si>
    <t>Субсидия учреждениям дополнительного образования на иные цели (всего)</t>
  </si>
  <si>
    <t>в т.числе:</t>
  </si>
  <si>
    <r>
      <t>Подпрограмма 3 "Развитие системы дополнительного образования детей и молодёжи города Мценска на 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</si>
  <si>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t>65 3 00 00000</t>
  </si>
  <si>
    <t>65 3 01 74380</t>
  </si>
  <si>
    <t>65 3 02 00000</t>
  </si>
  <si>
    <t>65 3 02 70144</t>
  </si>
  <si>
    <t>65 3 02 70145</t>
  </si>
  <si>
    <t>65 3 02 70156</t>
  </si>
  <si>
    <t>77 0 02 74190</t>
  </si>
  <si>
    <t>Всего: по учреждениям дополнительного образования детей</t>
  </si>
  <si>
    <t xml:space="preserve">Молодёжная политика  </t>
  </si>
  <si>
    <r>
      <t>Подпрограмма "Молодёжь города Мценска на 20</t>
    </r>
    <r>
      <rPr>
        <b/>
        <sz val="8"/>
        <color indexed="10"/>
        <rFont val="Times New Roman"/>
        <family val="1"/>
      </rPr>
      <t>15</t>
    </r>
    <r>
      <rPr>
        <b/>
        <sz val="8"/>
        <rFont val="Times New Roman"/>
        <family val="1"/>
      </rPr>
      <t>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 </t>
    </r>
  </si>
  <si>
    <t>66 1 00 00000</t>
  </si>
  <si>
    <t xml:space="preserve"> Проведение мероприятий для детей и молодёжи </t>
  </si>
  <si>
    <t>66 1 00 74391</t>
  </si>
  <si>
    <t xml:space="preserve"> Выплаты премий</t>
  </si>
  <si>
    <t>66 1 00 74392</t>
  </si>
  <si>
    <t xml:space="preserve"> Иные выплаты  (стипенди)</t>
  </si>
  <si>
    <t>66 1 00 74393</t>
  </si>
  <si>
    <t>Отдых детей в каникулярное время (всего)</t>
  </si>
  <si>
    <t xml:space="preserve"> за счёт областных средств   (в доле софинансирования)</t>
  </si>
  <si>
    <t>77 0 00 70850</t>
  </si>
  <si>
    <r>
      <t>муниципальная программа "Отдых детей в каникулярное время на 2017-20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 (всего)</t>
    </r>
  </si>
  <si>
    <t>67 0 00 00000</t>
  </si>
  <si>
    <t>в т.ч.: - в организациях отдыха и оздоровления детей   (за счёт собственных средств, в доле софинансирования)</t>
  </si>
  <si>
    <t>67 0 00 70851</t>
  </si>
  <si>
    <t xml:space="preserve">           - в организациях отдыха и оздоровления детей</t>
  </si>
  <si>
    <t>67 0 00 74491</t>
  </si>
  <si>
    <t xml:space="preserve">          - в летних лагерях учреждений образования     </t>
  </si>
  <si>
    <t>67 0 00 74492</t>
  </si>
  <si>
    <r>
      <t>Подпрограмма "Комплексные меры противодействия злоупотреблению наркотиками и профилактика алкоголизма в молодёжной среде в городе Мценске на 2015-20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</si>
  <si>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t>66 2 00 74410</t>
  </si>
  <si>
    <t xml:space="preserve">Другие вопросы в области образования </t>
  </si>
  <si>
    <t>Управление образования г. Мценска</t>
  </si>
  <si>
    <t>77 0 00 74420</t>
  </si>
  <si>
    <t>МБУ г. Мценска "ППМСП-Центр" (всего)</t>
  </si>
  <si>
    <r>
      <t xml:space="preserve">Подпрограмма 8 "Обеспечение муниципального задания в муниципальном бюджетном учреждеии г. Мценска "ППМСП-Центр" на </t>
    </r>
    <r>
      <rPr>
        <sz val="8"/>
        <color indexed="10"/>
        <rFont val="Times New Roman"/>
        <family val="1"/>
      </rPr>
      <t>2020-2022</t>
    </r>
    <r>
      <rPr>
        <sz val="8"/>
        <rFont val="Times New Roman"/>
        <family val="1"/>
      </rPr>
      <t xml:space="preserve"> годы"</t>
    </r>
  </si>
  <si>
    <t>65 8 00 00000</t>
  </si>
  <si>
    <t>в том числе: Субсидия на обеспечение образовательного процесса и  деятельности  учреждения</t>
  </si>
  <si>
    <t>65 8 00 74430</t>
  </si>
  <si>
    <t xml:space="preserve"> На иные цели  (по предложениям избирателей)</t>
  </si>
  <si>
    <t>Мероприятия в области образования</t>
  </si>
  <si>
    <t xml:space="preserve"> - Выплата ежегодной премии педагогическим работникам муниципальных образовательных учреждений города Мценска
 (№ 167 - МПА от 23.09.2008г.)</t>
  </si>
  <si>
    <t>77 0 00 74440</t>
  </si>
  <si>
    <t>Культура, кинематография</t>
  </si>
  <si>
    <t>08</t>
  </si>
  <si>
    <t xml:space="preserve">Культура </t>
  </si>
  <si>
    <t>Субсидия учреждениям культуры на выполнение муниципального задания (всего)</t>
  </si>
  <si>
    <t>68 4 00 00000</t>
  </si>
  <si>
    <t xml:space="preserve"> в том числе: На выполнение муниципального задания учреждениями культуры</t>
  </si>
  <si>
    <t>68 4 00 74450</t>
  </si>
  <si>
    <t>68 4 00 74460</t>
  </si>
  <si>
    <t>68 4 00 74470</t>
  </si>
  <si>
    <t xml:space="preserve"> - МБУ "Мценский Дворец культуры"</t>
  </si>
  <si>
    <t xml:space="preserve"> - МБУ "Мценский парк К и О"</t>
  </si>
  <si>
    <t xml:space="preserve"> - МБУ "Мценский краеведческий музей"</t>
  </si>
  <si>
    <t xml:space="preserve"> - МБУ ЦБС</t>
  </si>
  <si>
    <t>Субсидия учреждениям культуры на иные цели (всего)</t>
  </si>
  <si>
    <t>Подпрограмма 1 "Развитие отрасли культуры и искусства в городе Мценске на 2018-2022 годы"</t>
  </si>
  <si>
    <t>68 1 00 00000</t>
  </si>
  <si>
    <t>Субсидия бюджетным учреждениям  на иные цели (в рамках реализации основного мероприятия подпрограммы)</t>
  </si>
  <si>
    <t>68 1 01 74481</t>
  </si>
  <si>
    <t>Подпрограмма 3 "Развитие библиотечного дела в городе Мценске на 2019-2022 годы"</t>
  </si>
  <si>
    <t>68 3 00 74483</t>
  </si>
  <si>
    <t>Субсидия на реализацию мероприятий подпрограммы</t>
  </si>
  <si>
    <t>Социальная политика</t>
  </si>
  <si>
    <t>10</t>
  </si>
  <si>
    <t xml:space="preserve">Пенсионное обеспечение </t>
  </si>
  <si>
    <t xml:space="preserve">Муниципальные пенсии и доплаты </t>
  </si>
  <si>
    <t>77 0 00 74500</t>
  </si>
  <si>
    <t>313</t>
  </si>
  <si>
    <t>Персональные надбавки местного значения</t>
  </si>
  <si>
    <t>77 0 00 74510</t>
  </si>
  <si>
    <t>Социальное обеспечение населения</t>
  </si>
  <si>
    <r>
      <t>Софинансирование основного мероприятия</t>
    </r>
    <r>
      <rPr>
        <sz val="9"/>
        <rFont val="Times New Roman"/>
        <family val="1"/>
      </rPr>
      <t xml:space="preserve"> "Обеспечение жильём молодых семей" </t>
    </r>
    <r>
      <rPr>
        <sz val="7"/>
        <rFont val="Times New Roman"/>
        <family val="1"/>
      </rPr>
      <t>государственной программы Российской Федарации "Обеспечение доступным и комфортным жильём и коммунальными услугами граждан Российской Федерации"</t>
    </r>
  </si>
  <si>
    <t>66 3 00 00000</t>
  </si>
  <si>
    <t>Предоставление социальных выплат молодым семьям- участникам подпрограммы на приобретение (строительство) жилья  - за счёт собственных средств</t>
  </si>
  <si>
    <t>66 3 00 L4970</t>
  </si>
  <si>
    <t>322</t>
  </si>
  <si>
    <t xml:space="preserve">Предоставление социальных выплат молодым семьям- участникам подпрограммы на приобретение (строительство) жилья   - за счёт федеральных и областных средств 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</si>
  <si>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</si>
  <si>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t>77 0 00 74530</t>
  </si>
  <si>
    <t>320</t>
  </si>
  <si>
    <t xml:space="preserve"> выплаты гражданам</t>
  </si>
  <si>
    <t>321</t>
  </si>
  <si>
    <t xml:space="preserve">приобретение товаров, работ, услуг в пользу граждан </t>
  </si>
  <si>
    <t>Обеспечение жильём ветеранов и инвалидов (свод)</t>
  </si>
  <si>
    <t xml:space="preserve">Обеспечение жильём отдельных категорий граждан, установл ФЗ от 12.01.1995г №5-ФЗ "О ветеранах", в соотв с Указом Президента РФ от 07.05.2008г № 714 </t>
  </si>
  <si>
    <t>77 0 00 51340</t>
  </si>
  <si>
    <t xml:space="preserve"> Обеспечение жильём отдельных категорий граждан, установленных Федеральным законом от 12.01.1995г №5-ФЗ "О ветеранах" </t>
  </si>
  <si>
    <t>77 0 00 51350</t>
  </si>
  <si>
    <t>Охрана семьи и детства</t>
  </si>
  <si>
    <t xml:space="preserve">На выплату единовременного пособия при всех формах устройства детей, лишённых родительского попечения, в семью  </t>
  </si>
  <si>
    <t>77 0 00 52600</t>
  </si>
  <si>
    <t xml:space="preserve"> за счёт федеральных  и областных средств     </t>
  </si>
  <si>
    <t>77 0 00 R0820</t>
  </si>
  <si>
    <t>412</t>
  </si>
  <si>
    <t xml:space="preserve"> за счёт областных средств           (дкл 18-780)</t>
  </si>
  <si>
    <t xml:space="preserve"> за счёт областных средств</t>
  </si>
  <si>
    <t>77 0 00 72950</t>
  </si>
  <si>
    <t>77 0 00 71510</t>
  </si>
  <si>
    <t>77 0 00 72480</t>
  </si>
  <si>
    <t>содержание ребёнка в семье опекуна и приёмной семье</t>
  </si>
  <si>
    <t>вознаграждение, причитающееся приёмному родителю</t>
  </si>
  <si>
    <t>Обеспечение бесплатного проезда детям из числа детей-сирот и детей, оставшихся без попечения родителей и лицам из  их числа</t>
  </si>
  <si>
    <t>77 0 00 72470</t>
  </si>
  <si>
    <t>77 0 00 72490</t>
  </si>
  <si>
    <t>77 0 00 72500</t>
  </si>
  <si>
    <t xml:space="preserve">Другие вопросы  в области социальной политики </t>
  </si>
  <si>
    <t>77 0 00 71600</t>
  </si>
  <si>
    <t>Физическая культура и спорт</t>
  </si>
  <si>
    <t xml:space="preserve">Физическая культура </t>
  </si>
  <si>
    <r>
      <t>Мероприятия в области физической культуры</t>
    </r>
    <r>
      <rPr>
        <sz val="9"/>
        <rFont val="Times New Roman"/>
        <family val="1"/>
      </rPr>
      <t xml:space="preserve"> 
</t>
    </r>
  </si>
  <si>
    <t>Программа "Развитие физической культуры и спорта в городе Мценске на 2018-2022 годы")</t>
  </si>
  <si>
    <t>69 0 00 00000</t>
  </si>
  <si>
    <t>на проведение мероприятий в области физической культуры</t>
  </si>
  <si>
    <t>69 1 00 74541</t>
  </si>
  <si>
    <t xml:space="preserve">проведение мероприятий </t>
  </si>
  <si>
    <t>на строительство физкультурно-оздоровительного комплекса открытого типа</t>
  </si>
  <si>
    <t>69 2 00 00000</t>
  </si>
  <si>
    <t>в том числе: - за счёт собственных средств</t>
  </si>
  <si>
    <t>69 2 00 74541</t>
  </si>
  <si>
    <t xml:space="preserve">                  - за счёт федеральных и областных средств</t>
  </si>
  <si>
    <t xml:space="preserve">69 2 P5 54950 </t>
  </si>
  <si>
    <t>Массовый спорт</t>
  </si>
  <si>
    <t>Средства массовой информации</t>
  </si>
  <si>
    <t>Телевидение и радиовещание</t>
  </si>
  <si>
    <t>МАУ "Мценская телерадиокомпания"  (всего)</t>
  </si>
  <si>
    <t xml:space="preserve"> на выполнение муниципального задания</t>
  </si>
  <si>
    <t>77 0 00 74550</t>
  </si>
  <si>
    <t>621</t>
  </si>
  <si>
    <t xml:space="preserve"> на иные цели  (на обеспечение ликвидационных мероприятий)</t>
  </si>
  <si>
    <t>77 0 00 74630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</si>
  <si>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</si>
  <si>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</si>
  <si>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</si>
  <si>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77 0 00 74560</t>
  </si>
  <si>
    <t>730</t>
  </si>
  <si>
    <t xml:space="preserve"> Всего расходов   </t>
  </si>
  <si>
    <t>96</t>
  </si>
  <si>
    <r>
      <t xml:space="preserve">Приложение </t>
    </r>
    <r>
      <rPr>
        <sz val="9"/>
        <color indexed="10"/>
        <rFont val="Times New Roman"/>
        <family val="1"/>
      </rPr>
      <t>5</t>
    </r>
  </si>
  <si>
    <t xml:space="preserve">  на плановый период 2021 и 2022 годов </t>
  </si>
  <si>
    <t>Плановый период</t>
  </si>
  <si>
    <t>2021 год</t>
  </si>
  <si>
    <t>2022 год</t>
  </si>
  <si>
    <t>в т.ч.:  -  на ремонт _____</t>
  </si>
  <si>
    <t xml:space="preserve">          -  на ремонт _____</t>
  </si>
  <si>
    <t>в т.ч.: 1.1) на ремонт _____</t>
  </si>
  <si>
    <t xml:space="preserve">         1.2) на ремонт ______</t>
  </si>
  <si>
    <r>
      <t xml:space="preserve">Приложение </t>
    </r>
    <r>
      <rPr>
        <sz val="9"/>
        <color indexed="10"/>
        <rFont val="Times New Roman"/>
        <family val="1"/>
      </rPr>
      <t>6</t>
    </r>
  </si>
  <si>
    <t>Распределение бюджетных ассигнований в бюджете города Мценска на плановый период 2021 и 2022 годов</t>
  </si>
  <si>
    <t>2021 год (плановый период)</t>
  </si>
  <si>
    <t>2022 год (плановый период)</t>
  </si>
  <si>
    <t>Всего</t>
  </si>
  <si>
    <t>устройство недостающих средств организации и регулирования дорожного движения  (дкл 7304)</t>
  </si>
  <si>
    <t xml:space="preserve">77 0 00 71790  </t>
  </si>
  <si>
    <t xml:space="preserve">  - благоустройство общественных территорий  (за счёт собственных средств) </t>
  </si>
  <si>
    <t xml:space="preserve">  - благоустройство общественных территорий  (за счёт  федеральных и областных средств) </t>
  </si>
  <si>
    <r>
      <t>Подпрограмма 5 "Обеспечение муниципального задания в учреждениях дошкольного образования города Мценска на 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</si>
  <si>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r>
      <t>Подпрограмма 6 "Обеспечение муниципального задания в учреждениях общего образования города Мценска на 20</t>
    </r>
    <r>
      <rPr>
        <sz val="8"/>
        <color indexed="10"/>
        <rFont val="Times New Roman"/>
        <family val="1"/>
      </rPr>
      <t>19</t>
    </r>
    <r>
      <rPr>
        <sz val="8"/>
        <rFont val="Times New Roman"/>
        <family val="1"/>
      </rPr>
      <t>-20</t>
    </r>
    <r>
      <rPr>
        <sz val="8"/>
        <color indexed="10"/>
        <rFont val="Times New Roman"/>
        <family val="1"/>
      </rPr>
      <t>22</t>
    </r>
    <r>
      <rPr>
        <sz val="8"/>
        <rFont val="Times New Roman"/>
        <family val="1"/>
      </rPr>
      <t xml:space="preserve"> годы"</t>
    </r>
  </si>
  <si>
    <t>1) Субсидия бюджетным учреждениям  на иные цели (в рамках реализации основного мероприятия подпрограммы)</t>
  </si>
  <si>
    <t>65 3 00 70144</t>
  </si>
  <si>
    <t>65 3 00 70145</t>
  </si>
  <si>
    <t>65 3 00 70156</t>
  </si>
  <si>
    <t xml:space="preserve"> - Выплата ежегодной премии педагогическим работникам муниципальных образовательных учреждений города Мценска  (№ 167 - МПА от 23.09.2008г.)</t>
  </si>
  <si>
    <t>выплаты гражданам</t>
  </si>
  <si>
    <t>На выплату единовременного пособия гражданам усыновившим детей-сирот и детей, оставшихся без попечения родителей (Закон Орловской обл  от 12.11.2008г № 832-ОЗ)</t>
  </si>
  <si>
    <t>в том числе: - иные выплаты лицам, привлекаемым для выполнения отдельных полномочий</t>
  </si>
  <si>
    <t xml:space="preserve"> - проведение мероприятий </t>
  </si>
  <si>
    <t>на строительство физкультурно-оздоровительного комплекса откратого типа</t>
  </si>
  <si>
    <t xml:space="preserve">69 0 P5 54950 </t>
  </si>
  <si>
    <t>77 0 00 7463</t>
  </si>
  <si>
    <r>
      <t xml:space="preserve">Приложение </t>
    </r>
    <r>
      <rPr>
        <sz val="9"/>
        <color indexed="10"/>
        <rFont val="Times New Roman"/>
        <family val="1"/>
      </rPr>
      <t>7</t>
    </r>
  </si>
  <si>
    <t xml:space="preserve">  от "___"  декабря  2019 года № ______ - МПА</t>
  </si>
  <si>
    <t>Расшифровка</t>
  </si>
  <si>
    <r>
      <t xml:space="preserve"> </t>
    </r>
    <r>
      <rPr>
        <b/>
        <u val="single"/>
        <sz val="12"/>
        <rFont val="Times New Roman"/>
        <family val="1"/>
      </rPr>
      <t>раздела  01 13 "Другие общегосударственные вопросы" ("Прочие расходы" )</t>
    </r>
    <r>
      <rPr>
        <b/>
        <sz val="12"/>
        <rFont val="Times New Roman"/>
        <family val="1"/>
      </rPr>
      <t xml:space="preserve"> </t>
    </r>
  </si>
  <si>
    <r>
      <t xml:space="preserve">в  бюджете </t>
    </r>
    <r>
      <rPr>
        <b/>
        <u val="single"/>
        <sz val="12"/>
        <rFont val="Times New Roman"/>
        <family val="1"/>
      </rPr>
      <t>города Мценска</t>
    </r>
    <r>
      <rPr>
        <u val="single"/>
        <sz val="12"/>
        <rFont val="Times New Roman"/>
        <family val="1"/>
      </rPr>
      <t xml:space="preserve">  на 2020 год</t>
    </r>
  </si>
  <si>
    <t>(в тыс.руб)</t>
  </si>
  <si>
    <t>Наименование расходов</t>
  </si>
  <si>
    <t>Бюджет на</t>
  </si>
  <si>
    <t>2020 год</t>
  </si>
  <si>
    <t xml:space="preserve"> ГРП 01 13   целевая статья 77 0 00 74130   (всего)</t>
  </si>
  <si>
    <t>в том числе по виду расходов:</t>
  </si>
  <si>
    <t>в     т о м    ч и с л е   в     р а з р е з е     р а с х о д о в:</t>
  </si>
  <si>
    <t>Расходы, связанные с выплатой денежного вознаграждения к Почётной грамоте и Благодарности</t>
  </si>
  <si>
    <t>Почётная грамота</t>
  </si>
  <si>
    <t>Мценского городского Совета народных депутатов</t>
  </si>
  <si>
    <t>главы города Мценска</t>
  </si>
  <si>
    <t>Благодарность</t>
  </si>
  <si>
    <t>На обеспечение деятельности органов (должностных лиц) территориального общественного самоуправления</t>
  </si>
  <si>
    <t>Проведение общегородских мероприятий, участие победителей городских конкурсов, творческих коллективов и "команд" города в мероприятиях за его пределами</t>
  </si>
  <si>
    <r>
      <t xml:space="preserve">На проведение мероприятий </t>
    </r>
    <r>
      <rPr>
        <i/>
        <sz val="9"/>
        <rFont val="Times New Roman"/>
        <family val="1"/>
      </rPr>
      <t>за счёт благотворительных средств</t>
    </r>
  </si>
  <si>
    <t xml:space="preserve">Оплата пошлин, возмещение ущерба, вступительные и членские взносы, и т.п. </t>
  </si>
  <si>
    <t xml:space="preserve">Расходы, связанные с  награждением </t>
  </si>
  <si>
    <t>расшифровка расходов, связанных с награждением</t>
  </si>
  <si>
    <t>Почётного гражданина города Мценска</t>
  </si>
  <si>
    <t>"Галерея трудовой славы"</t>
  </si>
  <si>
    <t>победителей конкурса "Лица года"</t>
  </si>
  <si>
    <t>победителей конкурса "Благоустройство территорий жилых домов и улиц, общественных зданий и производственных предприятий"</t>
  </si>
  <si>
    <t>победителей конкурса лучших идей дизайн-проектов по благоустройству общественных территорий города Мценска</t>
  </si>
  <si>
    <t>Прочие расходы, связанные с награждением</t>
  </si>
  <si>
    <t xml:space="preserve">Представительские расходы </t>
  </si>
  <si>
    <r>
      <t xml:space="preserve">Приложение </t>
    </r>
    <r>
      <rPr>
        <sz val="9"/>
        <color indexed="10"/>
        <rFont val="Times New Roman"/>
        <family val="1"/>
      </rPr>
      <t>8</t>
    </r>
  </si>
  <si>
    <t xml:space="preserve">  от "___"  декабря 2019 года № ______ - МПА</t>
  </si>
  <si>
    <r>
      <t xml:space="preserve">в  бюджете </t>
    </r>
    <r>
      <rPr>
        <b/>
        <u val="single"/>
        <sz val="12"/>
        <rFont val="Times New Roman"/>
        <family val="1"/>
      </rPr>
      <t>города Мценска</t>
    </r>
    <r>
      <rPr>
        <u val="single"/>
        <sz val="12"/>
        <rFont val="Times New Roman"/>
        <family val="1"/>
      </rPr>
      <t xml:space="preserve">  на плановый период 2021 и 2022 годов</t>
    </r>
  </si>
  <si>
    <t xml:space="preserve"> ГРП 01 13   целевая статья 7 7 00 74130   (всего)</t>
  </si>
  <si>
    <t>Расходы,связанные с  награждением</t>
  </si>
  <si>
    <r>
      <t>Приложение</t>
    </r>
    <r>
      <rPr>
        <sz val="8"/>
        <color indexed="10"/>
        <rFont val="Times New Roman"/>
        <family val="1"/>
      </rPr>
      <t xml:space="preserve"> 9 </t>
    </r>
  </si>
  <si>
    <t>Распределение бюджетных ассигнований на реализацию муниципальных программ</t>
  </si>
  <si>
    <t>в бюджете города Мценска на 2020 год</t>
  </si>
  <si>
    <t>Номер программы</t>
  </si>
  <si>
    <t>Номер подпрограммы</t>
  </si>
  <si>
    <t xml:space="preserve">Наименование </t>
  </si>
  <si>
    <t>Главный раздел, подраздел (ГРП)</t>
  </si>
  <si>
    <t>Целевая статья</t>
  </si>
  <si>
    <t>Вид расхода</t>
  </si>
  <si>
    <t>Код цели для федеральных и областных средств</t>
  </si>
  <si>
    <t>Бюджет на 2020 год</t>
  </si>
  <si>
    <r>
      <t>Муниципальная программа "О поддержке социально ориентированных некоммерческих организаций в городе Мценске на 2016-2020 годы"
(</t>
    </r>
    <r>
      <rPr>
        <sz val="7"/>
        <rFont val="Times New Roman"/>
        <family val="1"/>
      </rPr>
      <t>Постановление администрации города Мценска от 03.06.2016 года № 550</t>
    </r>
    <r>
      <rPr>
        <b/>
        <sz val="8"/>
        <rFont val="Times New Roman"/>
        <family val="1"/>
      </rPr>
      <t>)</t>
    </r>
  </si>
  <si>
    <t>01 13</t>
  </si>
  <si>
    <t>55 0 00 00000</t>
  </si>
  <si>
    <r>
      <rPr>
        <b/>
        <sz val="8"/>
        <rFont val="Times New Roman"/>
        <family val="1"/>
      </rPr>
      <t>55</t>
    </r>
    <r>
      <rPr>
        <sz val="8"/>
        <rFont val="Times New Roman"/>
        <family val="1"/>
      </rPr>
      <t xml:space="preserve"> 0 00 00000</t>
    </r>
  </si>
  <si>
    <t xml:space="preserve"> - за счёт федеральных и областных средств</t>
  </si>
  <si>
    <t>Субсидии (гранты в форме субсидии) некомерческим организациям на финансовое обеспечение затрат</t>
  </si>
  <si>
    <r>
      <rPr>
        <b/>
        <sz val="8"/>
        <rFont val="Times New Roman"/>
        <family val="1"/>
      </rPr>
      <t>55</t>
    </r>
    <r>
      <rPr>
        <sz val="8"/>
        <rFont val="Times New Roman"/>
        <family val="1"/>
      </rPr>
      <t xml:space="preserve"> 0 00 74220</t>
    </r>
  </si>
  <si>
    <r>
      <t>Муниципальная программа "Профилактика правонарушений в городе Мценске на 2020-20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 
</t>
    </r>
    <r>
      <rPr>
        <sz val="7"/>
        <rFont val="Times New Roman"/>
        <family val="1"/>
      </rPr>
      <t>(Постановление администрации города Мценска от 31.01.2017 года № 110)</t>
    </r>
  </si>
  <si>
    <t xml:space="preserve">03 14 </t>
  </si>
  <si>
    <t>56 0 00 00000</t>
  </si>
  <si>
    <t>03 14</t>
  </si>
  <si>
    <r>
      <rPr>
        <b/>
        <sz val="8"/>
        <rFont val="Times New Roman"/>
        <family val="1"/>
      </rPr>
      <t>56</t>
    </r>
    <r>
      <rPr>
        <sz val="8"/>
        <rFont val="Times New Roman"/>
        <family val="1"/>
      </rPr>
      <t xml:space="preserve"> 0 00 00000</t>
    </r>
  </si>
  <si>
    <t xml:space="preserve">Приобретение услуг в пользу граждан в целях их социального обеспечения </t>
  </si>
  <si>
    <r>
      <rPr>
        <b/>
        <sz val="8"/>
        <rFont val="Times New Roman"/>
        <family val="1"/>
      </rPr>
      <t>56</t>
    </r>
    <r>
      <rPr>
        <sz val="8"/>
        <rFont val="Times New Roman"/>
        <family val="1"/>
      </rPr>
      <t xml:space="preserve"> 0 00 74230</t>
    </r>
  </si>
  <si>
    <r>
      <t xml:space="preserve">Муниципальная программа "Укрепление межнационального и межконфессионального согласия, профилактика межнациональных (межэтнических) конфликтов на территории города Мценска на 2017-2020 годы"
</t>
    </r>
    <r>
      <rPr>
        <sz val="7"/>
        <rFont val="Times New Roman"/>
        <family val="1"/>
      </rPr>
      <t>(Постановление администрации города Мценска от 31.03.2017 года № 319)</t>
    </r>
  </si>
  <si>
    <t>57 0 00 00000</t>
  </si>
  <si>
    <r>
      <rPr>
        <b/>
        <sz val="8"/>
        <rFont val="Times New Roman"/>
        <family val="1"/>
      </rPr>
      <t>57</t>
    </r>
    <r>
      <rPr>
        <sz val="8"/>
        <rFont val="Times New Roman"/>
        <family val="1"/>
      </rPr>
      <t xml:space="preserve"> 0 00 00000</t>
    </r>
  </si>
  <si>
    <t xml:space="preserve">  - прочая закупка товаров, работ и услуг</t>
  </si>
  <si>
    <r>
      <rPr>
        <b/>
        <sz val="8"/>
        <rFont val="Times New Roman"/>
        <family val="1"/>
      </rPr>
      <t>57</t>
    </r>
    <r>
      <rPr>
        <sz val="8"/>
        <rFont val="Times New Roman"/>
        <family val="1"/>
      </rPr>
      <t xml:space="preserve"> 0 00 74630</t>
    </r>
  </si>
  <si>
    <r>
      <t xml:space="preserve">Муниципальная программа "Профилактика терроризма и экстремизма на территории города Мценска на 2017-2020 годы"
</t>
    </r>
    <r>
      <rPr>
        <sz val="7"/>
        <rFont val="Times New Roman"/>
        <family val="1"/>
      </rPr>
      <t>(Постановление администрации города Мценска от 23.06.2017 года № 642)</t>
    </r>
  </si>
  <si>
    <t>58 0 00 00000</t>
  </si>
  <si>
    <r>
      <rPr>
        <b/>
        <sz val="8"/>
        <rFont val="Times New Roman"/>
        <family val="1"/>
      </rPr>
      <t>58</t>
    </r>
    <r>
      <rPr>
        <sz val="8"/>
        <rFont val="Times New Roman"/>
        <family val="1"/>
      </rPr>
      <t xml:space="preserve"> 0 00 00000</t>
    </r>
  </si>
  <si>
    <r>
      <rPr>
        <b/>
        <sz val="8"/>
        <rFont val="Times New Roman"/>
        <family val="1"/>
      </rPr>
      <t>58</t>
    </r>
    <r>
      <rPr>
        <sz val="8"/>
        <rFont val="Times New Roman"/>
        <family val="1"/>
      </rPr>
      <t xml:space="preserve"> 0 00 74640</t>
    </r>
  </si>
  <si>
    <t>- 1 -</t>
  </si>
  <si>
    <r>
      <t>Муниципальная программа города Мценска "Развитие дорожного хозяйства города Мценска на 2019-20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
(</t>
    </r>
    <r>
      <rPr>
        <sz val="7"/>
        <rFont val="Times New Roman"/>
        <family val="1"/>
      </rPr>
      <t>Постановление администрации города Мценска от 23.07.2018 года № 819</t>
    </r>
    <r>
      <rPr>
        <b/>
        <sz val="8"/>
        <rFont val="Times New Roman"/>
        <family val="1"/>
      </rPr>
      <t>)</t>
    </r>
  </si>
  <si>
    <t>04 09</t>
  </si>
  <si>
    <t>59 0 00 00000</t>
  </si>
  <si>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0 00 00000</t>
    </r>
  </si>
  <si>
    <t>1</t>
  </si>
  <si>
    <r>
      <t>Подпрограмма  "Проектирование, ремонт, капитальный ремонт, строительство, реконструкция и содержание улично-дорожной сети города Мценска, на 20</t>
    </r>
    <r>
      <rPr>
        <b/>
        <sz val="8"/>
        <color indexed="10"/>
        <rFont val="Times New Roman"/>
        <family val="1"/>
      </rPr>
      <t>19</t>
    </r>
    <r>
      <rPr>
        <b/>
        <sz val="8"/>
        <rFont val="Times New Roman"/>
        <family val="1"/>
      </rPr>
      <t>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</t>
    </r>
  </si>
  <si>
    <t>59 1 00 00000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</si>
  <si>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00 00000</t>
    </r>
  </si>
  <si>
    <t>1.1) содержание улично-дорожной сети: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</si>
  <si>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00000</t>
    </r>
  </si>
  <si>
    <t xml:space="preserve"> - содержание улично-дорожной сети (за счёт средств дорожного фонда субъекта)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</si>
  <si>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7055</t>
    </r>
    <r>
      <rPr>
        <b/>
        <sz val="8"/>
        <rFont val="Times New Roman"/>
        <family val="1"/>
      </rPr>
      <t>1</t>
    </r>
  </si>
  <si>
    <t>7204</t>
  </si>
  <si>
    <t xml:space="preserve"> -содержание улично-дорожной сети (за счёт средств муниципального дорожного фонда) - свод</t>
  </si>
  <si>
    <t xml:space="preserve"> -содержание улично-дорожной сети (за счёт средств муниципального дорожного фонда) в доле софинансирования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</si>
  <si>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7430</t>
    </r>
    <r>
      <rPr>
        <b/>
        <sz val="8"/>
        <rFont val="Times New Roman"/>
        <family val="1"/>
      </rPr>
      <t>1</t>
    </r>
  </si>
  <si>
    <t xml:space="preserve"> -содержание улично-дорожной сети (за счёт средств муниципального дорожного фонда), в части освещения дорог 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</si>
  <si>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7430</t>
    </r>
    <r>
      <rPr>
        <b/>
        <sz val="8"/>
        <rFont val="Times New Roman"/>
        <family val="1"/>
      </rPr>
      <t>2</t>
    </r>
  </si>
  <si>
    <t xml:space="preserve"> - разработка планов обеспечения безопасности объектов транспортной инфрструктуры (за счёт средств муниципального дорожного фонда) 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</si>
  <si>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7430</t>
    </r>
    <r>
      <rPr>
        <b/>
        <sz val="8"/>
        <rFont val="Times New Roman"/>
        <family val="1"/>
      </rPr>
      <t>3</t>
    </r>
  </si>
  <si>
    <t xml:space="preserve"> 1.2) ремонт улично-дорожной сети: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</si>
  <si>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00000</t>
    </r>
  </si>
  <si>
    <t xml:space="preserve"> - ремонт улично-дорожной сети (за счёт средств дорожного фонда субъекта)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</si>
  <si>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7055</t>
    </r>
    <r>
      <rPr>
        <b/>
        <sz val="8"/>
        <rFont val="Times New Roman"/>
        <family val="1"/>
      </rPr>
      <t>2</t>
    </r>
  </si>
  <si>
    <t>7201</t>
  </si>
  <si>
    <t xml:space="preserve"> - ремонт улично-дорожной сети  (за счёт средств мун.дорожного фонда) 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</si>
  <si>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 xml:space="preserve">2 </t>
    </r>
    <r>
      <rPr>
        <sz val="8"/>
        <rFont val="Times New Roman"/>
        <family val="1"/>
      </rPr>
      <t>74150</t>
    </r>
  </si>
  <si>
    <t xml:space="preserve"> 1.3) капитальный ремонт улично-дорожной сети: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</si>
  <si>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00000</t>
    </r>
  </si>
  <si>
    <t>1.3.1) капитальный ремонт улично-дорожной сети   - всего</t>
  </si>
  <si>
    <r>
      <t xml:space="preserve">за счёт средств дорожного фонда субъекта </t>
    </r>
    <r>
      <rPr>
        <sz val="7"/>
        <rFont val="Times New Roman"/>
        <family val="1"/>
      </rPr>
      <t>(путепровод по переулку Стрелецкий)</t>
    </r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</si>
  <si>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7232</t>
    </r>
    <r>
      <rPr>
        <b/>
        <sz val="8"/>
        <rFont val="Times New Roman"/>
        <family val="1"/>
      </rPr>
      <t>1</t>
    </r>
  </si>
  <si>
    <t>7304</t>
  </si>
  <si>
    <r>
      <t xml:space="preserve">за счёт средств муниципальн.дорожного фонда </t>
    </r>
    <r>
      <rPr>
        <sz val="7"/>
        <rFont val="Times New Roman"/>
        <family val="1"/>
      </rPr>
      <t>(путепровод по переулку Стрелецкий)</t>
    </r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</si>
  <si>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7416</t>
    </r>
    <r>
      <rPr>
        <b/>
        <sz val="8"/>
        <rFont val="Times New Roman"/>
        <family val="1"/>
      </rPr>
      <t>1</t>
    </r>
  </si>
  <si>
    <r>
      <t xml:space="preserve">за счёт средств муниципальн.дорожного фонда </t>
    </r>
    <r>
      <rPr>
        <sz val="7"/>
        <rFont val="Times New Roman"/>
        <family val="1"/>
      </rPr>
      <t>(ул.Лескова)</t>
    </r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</si>
  <si>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7416</t>
    </r>
    <r>
      <rPr>
        <b/>
        <sz val="8"/>
        <rFont val="Times New Roman"/>
        <family val="1"/>
      </rPr>
      <t>2</t>
    </r>
  </si>
  <si>
    <t>1.4) строительство (реконструкция) дорог: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</si>
  <si>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4</t>
    </r>
    <r>
      <rPr>
        <sz val="8"/>
        <rFont val="Times New Roman"/>
        <family val="1"/>
      </rPr>
      <t xml:space="preserve"> 00000</t>
    </r>
  </si>
  <si>
    <t>1.4.1) реконструкция моста через реку Зуша по ул.К.Маркса-всего</t>
  </si>
  <si>
    <t xml:space="preserve">1.4.1.1) за счёт средств дорожного фонда субъекта  - свод </t>
  </si>
  <si>
    <r>
      <t xml:space="preserve"> - за счёт федеральных и областных средств       </t>
    </r>
  </si>
  <si>
    <t xml:space="preserve"> - за счёт средств дорожного фонда субъекта  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</si>
  <si>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4</t>
    </r>
    <r>
      <rPr>
        <sz val="8"/>
        <rFont val="Times New Roman"/>
        <family val="1"/>
      </rPr>
      <t xml:space="preserve"> 7231</t>
    </r>
    <r>
      <rPr>
        <b/>
        <sz val="8"/>
        <rFont val="Times New Roman"/>
        <family val="1"/>
      </rPr>
      <t>1</t>
    </r>
  </si>
  <si>
    <t>7203</t>
  </si>
  <si>
    <t>1.4.1.2) за счёт средств муниципального дорожного фонда - свод</t>
  </si>
  <si>
    <t xml:space="preserve"> - за счёт средств муниципального дорожного фонда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</si>
  <si>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4</t>
    </r>
    <r>
      <rPr>
        <sz val="8"/>
        <rFont val="Times New Roman"/>
        <family val="1"/>
      </rPr>
      <t xml:space="preserve"> 7417</t>
    </r>
    <r>
      <rPr>
        <b/>
        <sz val="8"/>
        <rFont val="Times New Roman"/>
        <family val="1"/>
      </rPr>
      <t>1</t>
    </r>
  </si>
  <si>
    <t>1.4.2) реконструкция моста через суходол по ул. Андрея Рева-всего</t>
  </si>
  <si>
    <t xml:space="preserve"> - за счёт средств дорожного фонда субъекта        </t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</si>
  <si>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4</t>
    </r>
    <r>
      <rPr>
        <sz val="8"/>
        <rFont val="Times New Roman"/>
        <family val="1"/>
      </rPr>
      <t xml:space="preserve"> 7231</t>
    </r>
    <r>
      <rPr>
        <b/>
        <sz val="8"/>
        <rFont val="Times New Roman"/>
        <family val="1"/>
      </rPr>
      <t>2</t>
    </r>
  </si>
  <si>
    <r>
      <rPr>
        <b/>
        <sz val="8"/>
        <rFont val="Times New Roman"/>
        <family val="1"/>
      </rPr>
      <t>59 1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4</t>
    </r>
    <r>
      <rPr>
        <sz val="8"/>
        <rFont val="Times New Roman"/>
        <family val="1"/>
      </rPr>
      <t xml:space="preserve"> 7417</t>
    </r>
    <r>
      <rPr>
        <b/>
        <sz val="8"/>
        <rFont val="Times New Roman"/>
        <family val="1"/>
      </rPr>
      <t>2</t>
    </r>
  </si>
  <si>
    <t>2</t>
  </si>
  <si>
    <r>
      <t>Подпрограмма "Обеспечение безопасности дорожного движения на территории города Мценска на 20</t>
    </r>
    <r>
      <rPr>
        <b/>
        <sz val="8"/>
        <color indexed="10"/>
        <rFont val="Times New Roman"/>
        <family val="1"/>
      </rPr>
      <t>19</t>
    </r>
    <r>
      <rPr>
        <b/>
        <sz val="8"/>
        <rFont val="Times New Roman"/>
        <family val="1"/>
      </rPr>
      <t>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</t>
    </r>
  </si>
  <si>
    <t>59 2 00 00000</t>
  </si>
  <si>
    <r>
      <rPr>
        <b/>
        <sz val="8"/>
        <rFont val="Times New Roman"/>
        <family val="1"/>
      </rPr>
      <t>59 2</t>
    </r>
    <r>
      <rPr>
        <sz val="8"/>
        <rFont val="Times New Roman"/>
        <family val="1"/>
      </rPr>
      <t xml:space="preserve"> 00 00000</t>
    </r>
  </si>
  <si>
    <r>
      <t xml:space="preserve"> капитальный ремонт улично-дорожной сети (</t>
    </r>
    <r>
      <rPr>
        <sz val="7"/>
        <rFont val="Times New Roman"/>
        <family val="1"/>
      </rPr>
      <t>устройство недостающих средств организации и регулирования дорожного движения</t>
    </r>
    <r>
      <rPr>
        <sz val="8"/>
        <rFont val="Times New Roman"/>
        <family val="1"/>
      </rPr>
      <t>):</t>
    </r>
  </si>
  <si>
    <t xml:space="preserve">  - устройство недостающих средств организации и регулирования дорожного движения  (за счёт средств дорожного фонда субъекта)</t>
  </si>
  <si>
    <r>
      <rPr>
        <b/>
        <sz val="8"/>
        <rFont val="Times New Roman"/>
        <family val="1"/>
      </rPr>
      <t>59 2</t>
    </r>
    <r>
      <rPr>
        <sz val="8"/>
        <rFont val="Times New Roman"/>
        <family val="1"/>
      </rPr>
      <t xml:space="preserve"> 00 7232</t>
    </r>
    <r>
      <rPr>
        <b/>
        <sz val="8"/>
        <rFont val="Times New Roman"/>
        <family val="1"/>
      </rPr>
      <t>2</t>
    </r>
  </si>
  <si>
    <t xml:space="preserve"> - устройство недостающих средств организации и регулирования дорожного движения (за счёт средств муниципального дорожного фонда) </t>
  </si>
  <si>
    <r>
      <rPr>
        <b/>
        <sz val="8"/>
        <rFont val="Times New Roman"/>
        <family val="1"/>
      </rPr>
      <t>59 2</t>
    </r>
    <r>
      <rPr>
        <sz val="8"/>
        <rFont val="Times New Roman"/>
        <family val="1"/>
      </rPr>
      <t xml:space="preserve"> 00 </t>
    </r>
    <r>
      <rPr>
        <sz val="8"/>
        <color indexed="40"/>
        <rFont val="Times New Roman"/>
        <family val="1"/>
      </rPr>
      <t>74180</t>
    </r>
  </si>
  <si>
    <r>
      <t>Муниципальная программа "Развитие и поддержка малого и среднего предпринимательства в городе Мценске на 20</t>
    </r>
    <r>
      <rPr>
        <b/>
        <sz val="8"/>
        <color indexed="10"/>
        <rFont val="Times New Roman"/>
        <family val="1"/>
      </rPr>
      <t>18</t>
    </r>
    <r>
      <rPr>
        <b/>
        <sz val="8"/>
        <rFont val="Times New Roman"/>
        <family val="1"/>
      </rPr>
      <t>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 
</t>
    </r>
    <r>
      <rPr>
        <sz val="7"/>
        <rFont val="Times New Roman"/>
        <family val="1"/>
      </rPr>
      <t>(Постановление администрации города Мценска от 01.08.2017 года № 827)</t>
    </r>
  </si>
  <si>
    <t>04 12</t>
  </si>
  <si>
    <t>60 0 00 00000</t>
  </si>
  <si>
    <r>
      <rPr>
        <b/>
        <sz val="8"/>
        <rFont val="Times New Roman"/>
        <family val="1"/>
      </rPr>
      <t>60</t>
    </r>
    <r>
      <rPr>
        <sz val="8"/>
        <rFont val="Times New Roman"/>
        <family val="1"/>
      </rPr>
      <t xml:space="preserve"> 0 00 00000</t>
    </r>
  </si>
  <si>
    <r>
      <rPr>
        <b/>
        <sz val="8"/>
        <rFont val="Times New Roman"/>
        <family val="1"/>
      </rPr>
      <t>60</t>
    </r>
    <r>
      <rPr>
        <sz val="8"/>
        <rFont val="Times New Roman"/>
        <family val="1"/>
      </rPr>
      <t xml:space="preserve"> 0 00 74590</t>
    </r>
  </si>
  <si>
    <t>- 2 -</t>
  </si>
  <si>
    <r>
      <t xml:space="preserve">Муниципальная программа </t>
    </r>
    <r>
      <rPr>
        <b/>
        <sz val="8"/>
        <color indexed="10"/>
        <rFont val="Times New Roman"/>
        <family val="1"/>
      </rPr>
      <t>"Стимулирование развития жилищного строительства в городе Мценске на 2019-2024 годы"</t>
    </r>
    <r>
      <rPr>
        <b/>
        <sz val="8"/>
        <rFont val="Times New Roman"/>
        <family val="1"/>
      </rPr>
      <t xml:space="preserve"> 
</t>
    </r>
    <r>
      <rPr>
        <sz val="7"/>
        <rFont val="Times New Roman"/>
        <family val="1"/>
      </rPr>
      <t>(Постановление администрации города Мценска от 24.09.2019 года № 909)</t>
    </r>
  </si>
  <si>
    <t>05 02</t>
  </si>
  <si>
    <t>61 0 00 00000</t>
  </si>
  <si>
    <t xml:space="preserve">05 02 </t>
  </si>
  <si>
    <r>
      <rPr>
        <b/>
        <sz val="8"/>
        <rFont val="Times New Roman"/>
        <family val="1"/>
      </rPr>
      <t>61</t>
    </r>
    <r>
      <rPr>
        <sz val="8"/>
        <rFont val="Times New Roman"/>
        <family val="1"/>
      </rPr>
      <t xml:space="preserve"> 0 00 00000</t>
    </r>
  </si>
  <si>
    <r>
      <rPr>
        <b/>
        <sz val="8"/>
        <rFont val="Times New Roman"/>
        <family val="1"/>
      </rPr>
      <t>61</t>
    </r>
    <r>
      <rPr>
        <sz val="8"/>
        <rFont val="Times New Roman"/>
        <family val="1"/>
      </rPr>
      <t xml:space="preserve"> 0 00 74570</t>
    </r>
  </si>
  <si>
    <r>
      <t>Муниципальная программа "Благоустройство и содержание общественных территорий города Мценска на 20</t>
    </r>
    <r>
      <rPr>
        <b/>
        <sz val="8"/>
        <color indexed="10"/>
        <rFont val="Times New Roman"/>
        <family val="1"/>
      </rPr>
      <t>19</t>
    </r>
    <r>
      <rPr>
        <b/>
        <sz val="8"/>
        <rFont val="Times New Roman"/>
        <family val="1"/>
      </rPr>
      <t>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
</t>
    </r>
    <r>
      <rPr>
        <sz val="7"/>
        <rFont val="Times New Roman"/>
        <family val="1"/>
      </rPr>
      <t>(Постановление администрации города Мценска от 23.07.2018 года № 820)</t>
    </r>
  </si>
  <si>
    <t>05 03</t>
  </si>
  <si>
    <t>62 0 00 00000</t>
  </si>
  <si>
    <r>
      <rPr>
        <b/>
        <sz val="8"/>
        <rFont val="Times New Roman"/>
        <family val="1"/>
      </rPr>
      <t>62</t>
    </r>
    <r>
      <rPr>
        <sz val="8"/>
        <rFont val="Times New Roman"/>
        <family val="1"/>
      </rPr>
      <t xml:space="preserve"> 0 00 00000</t>
    </r>
  </si>
  <si>
    <t xml:space="preserve"> уличное освещение</t>
  </si>
  <si>
    <t xml:space="preserve">  прочая закупка товаров, работ и услуг</t>
  </si>
  <si>
    <r>
      <rPr>
        <b/>
        <sz val="8"/>
        <rFont val="Times New Roman"/>
        <family val="1"/>
      </rPr>
      <t>62</t>
    </r>
    <r>
      <rPr>
        <sz val="8"/>
        <rFont val="Times New Roman"/>
        <family val="1"/>
      </rPr>
      <t xml:space="preserve"> 0 00 74240</t>
    </r>
  </si>
  <si>
    <t xml:space="preserve">  исполнение судебных актов</t>
  </si>
  <si>
    <t xml:space="preserve"> уплата иных платежей</t>
  </si>
  <si>
    <t xml:space="preserve"> озеленение</t>
  </si>
  <si>
    <t xml:space="preserve">05 03 </t>
  </si>
  <si>
    <r>
      <rPr>
        <b/>
        <sz val="8"/>
        <rFont val="Times New Roman"/>
        <family val="1"/>
      </rPr>
      <t>62</t>
    </r>
    <r>
      <rPr>
        <sz val="8"/>
        <rFont val="Times New Roman"/>
        <family val="1"/>
      </rPr>
      <t xml:space="preserve"> 0 00 74250</t>
    </r>
  </si>
  <si>
    <r>
      <t xml:space="preserve">  </t>
    </r>
    <r>
      <rPr>
        <i/>
        <sz val="7"/>
        <rFont val="Times New Roman"/>
        <family val="1"/>
      </rPr>
      <t xml:space="preserve"> - прочая закупка товаров, работ и услуг</t>
    </r>
  </si>
  <si>
    <t xml:space="preserve"> организация и содержание мест захоронения</t>
  </si>
  <si>
    <r>
      <rPr>
        <b/>
        <sz val="8"/>
        <rFont val="Times New Roman"/>
        <family val="1"/>
      </rPr>
      <t>62</t>
    </r>
    <r>
      <rPr>
        <sz val="8"/>
        <rFont val="Times New Roman"/>
        <family val="1"/>
      </rPr>
      <t xml:space="preserve"> 0 00 74260</t>
    </r>
  </si>
  <si>
    <t xml:space="preserve"> реконструкция кладбища по ул.Болховская</t>
  </si>
  <si>
    <t xml:space="preserve"> прочие мероприятия по благоустройству</t>
  </si>
  <si>
    <t>прочие мероприятия по благоустройству и содержанию общественной территории</t>
  </si>
  <si>
    <r>
      <rPr>
        <b/>
        <sz val="8"/>
        <rFont val="Times New Roman"/>
        <family val="1"/>
      </rPr>
      <t>62</t>
    </r>
    <r>
      <rPr>
        <sz val="8"/>
        <rFont val="Times New Roman"/>
        <family val="1"/>
      </rPr>
      <t xml:space="preserve"> 0 0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7427</t>
    </r>
    <r>
      <rPr>
        <b/>
        <sz val="8"/>
        <rFont val="Times New Roman"/>
        <family val="1"/>
      </rPr>
      <t>1</t>
    </r>
  </si>
  <si>
    <t xml:space="preserve">   - прочая закупка товаров, работ и услуг</t>
  </si>
  <si>
    <t xml:space="preserve"> - исполнение судебных актов</t>
  </si>
  <si>
    <t>на осуществление мероприятий по отлову безнадзорных животных</t>
  </si>
  <si>
    <r>
      <rPr>
        <b/>
        <sz val="8"/>
        <rFont val="Times New Roman"/>
        <family val="1"/>
      </rPr>
      <t>62</t>
    </r>
    <r>
      <rPr>
        <sz val="8"/>
        <rFont val="Times New Roman"/>
        <family val="1"/>
      </rPr>
      <t xml:space="preserve"> 0 0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7427</t>
    </r>
    <r>
      <rPr>
        <b/>
        <sz val="8"/>
        <rFont val="Times New Roman"/>
        <family val="1"/>
      </rPr>
      <t>2</t>
    </r>
  </si>
  <si>
    <r>
      <t>Муниципальная программа "Создание и содержание мест (площадок) накопления твёрдых коммунальных отходов на территори города Мценска в 2020-20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годах"
</t>
    </r>
    <r>
      <rPr>
        <sz val="7"/>
        <rFont val="Times New Roman"/>
        <family val="1"/>
      </rPr>
      <t>(Постановление администрации города Мценска от 29.07.2019 года № 720)</t>
    </r>
  </si>
  <si>
    <r>
      <rPr>
        <b/>
        <sz val="8"/>
        <rFont val="Times New Roman"/>
        <family val="1"/>
      </rPr>
      <t>63</t>
    </r>
    <r>
      <rPr>
        <sz val="8"/>
        <rFont val="Times New Roman"/>
        <family val="1"/>
      </rPr>
      <t xml:space="preserve"> 0 00 00000</t>
    </r>
  </si>
  <si>
    <t>Основное мероприятие 1. Ремонт существующих площадок накопления твёрдых коммунальных отходов</t>
  </si>
  <si>
    <r>
      <rPr>
        <b/>
        <sz val="8"/>
        <rFont val="Times New Roman"/>
        <family val="1"/>
      </rPr>
      <t>63</t>
    </r>
    <r>
      <rPr>
        <sz val="8"/>
        <rFont val="Times New Roman"/>
        <family val="1"/>
      </rPr>
      <t xml:space="preserve"> 0 01 7458</t>
    </r>
    <r>
      <rPr>
        <b/>
        <sz val="8"/>
        <rFont val="Times New Roman"/>
        <family val="1"/>
      </rPr>
      <t>1</t>
    </r>
  </si>
  <si>
    <t>Основное мероприятие 2. Создание новых площадок накопления твёрдых коммунальных отходов</t>
  </si>
  <si>
    <r>
      <rPr>
        <b/>
        <sz val="8"/>
        <rFont val="Times New Roman"/>
        <family val="1"/>
      </rPr>
      <t>63</t>
    </r>
    <r>
      <rPr>
        <sz val="8"/>
        <rFont val="Times New Roman"/>
        <family val="1"/>
      </rPr>
      <t xml:space="preserve"> 0 02 7458</t>
    </r>
    <r>
      <rPr>
        <b/>
        <sz val="8"/>
        <rFont val="Times New Roman"/>
        <family val="1"/>
      </rPr>
      <t>2</t>
    </r>
  </si>
  <si>
    <t>Основное мероприятие 3. Содержание территорий площадок накопления твёрдых коммунальных отходов</t>
  </si>
  <si>
    <r>
      <rPr>
        <b/>
        <sz val="8"/>
        <rFont val="Times New Roman"/>
        <family val="1"/>
      </rPr>
      <t>63</t>
    </r>
    <r>
      <rPr>
        <sz val="8"/>
        <rFont val="Times New Roman"/>
        <family val="1"/>
      </rPr>
      <t xml:space="preserve"> 0 03 7458</t>
    </r>
    <r>
      <rPr>
        <b/>
        <sz val="8"/>
        <rFont val="Times New Roman"/>
        <family val="1"/>
      </rPr>
      <t>3</t>
    </r>
  </si>
  <si>
    <r>
      <t xml:space="preserve">Муниципальная программа "Формирование современной городской среды на территории города Мценске на 2018 - </t>
    </r>
    <r>
      <rPr>
        <b/>
        <sz val="8"/>
        <color indexed="10"/>
        <rFont val="Times New Roman"/>
        <family val="1"/>
      </rPr>
      <t>2024</t>
    </r>
    <r>
      <rPr>
        <b/>
        <sz val="8"/>
        <rFont val="Times New Roman"/>
        <family val="1"/>
      </rPr>
      <t xml:space="preserve"> годы"
</t>
    </r>
    <r>
      <rPr>
        <sz val="7"/>
        <rFont val="Times New Roman"/>
        <family val="1"/>
      </rPr>
      <t>(Постановление администрации города Мценска от 26.02.2019 года № 160)</t>
    </r>
  </si>
  <si>
    <t>00 00</t>
  </si>
  <si>
    <t>64 0 00 00000</t>
  </si>
  <si>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0 00 00000</t>
    </r>
  </si>
  <si>
    <t>Основное мероприятие 1. Благоустройство дворовых территорий многоквартирных домов  - всего</t>
  </si>
  <si>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00000</t>
    </r>
  </si>
  <si>
    <r>
      <rPr>
        <b/>
        <sz val="8"/>
        <rFont val="Times New Roman"/>
        <family val="1"/>
      </rPr>
      <t>64 1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00000</t>
    </r>
  </si>
  <si>
    <t>1.1)  благоустройство дворовых территорий многоквартирных домов  (свод)</t>
  </si>
  <si>
    <r>
      <rPr>
        <b/>
        <sz val="8"/>
        <rFont val="Times New Roman"/>
        <family val="1"/>
      </rPr>
      <t>64 1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F2 </t>
    </r>
    <r>
      <rPr>
        <sz val="8"/>
        <rFont val="Times New Roman"/>
        <family val="1"/>
      </rPr>
      <t>55550</t>
    </r>
  </si>
  <si>
    <t xml:space="preserve"> в т. числе: - благоустройство дворовых территорий многоквартирных домов (за счёт федеральных и областных средств) </t>
  </si>
  <si>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F2 </t>
    </r>
    <r>
      <rPr>
        <sz val="8"/>
        <rFont val="Times New Roman"/>
        <family val="1"/>
      </rPr>
      <t>55550</t>
    </r>
  </si>
  <si>
    <t xml:space="preserve">                 - благоустройство дворовых территорий многоквартирных домов (за счёт средств муниципального дорожного фонда)</t>
  </si>
  <si>
    <t>1.2) ремонт дворовых территорий многоквартирных домов и проездов к ним (свод)</t>
  </si>
  <si>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73180</t>
    </r>
  </si>
  <si>
    <t xml:space="preserve">- ремонт дворовых территорий многоквартирных домов и проездов к ним (за счёт средств областного дорожного фонда) </t>
  </si>
  <si>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7</t>
    </r>
    <r>
      <rPr>
        <sz val="8"/>
        <rFont val="Times New Roman"/>
        <family val="1"/>
      </rPr>
      <t>3180</t>
    </r>
  </si>
  <si>
    <t>7305</t>
  </si>
  <si>
    <t xml:space="preserve">- ремонт дворовых территорий многоквартирных домов и проездов к ним (за счёт средств муниципального дорожного фонда) </t>
  </si>
  <si>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F2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7</t>
    </r>
    <r>
      <rPr>
        <sz val="8"/>
        <rFont val="Times New Roman"/>
        <family val="1"/>
      </rPr>
      <t>3180</t>
    </r>
  </si>
  <si>
    <t>Основное мероприятие 2. Благоустройство общественных территорий  - всего</t>
  </si>
  <si>
    <t>64 2 F2 00000</t>
  </si>
  <si>
    <r>
      <t xml:space="preserve">64 2 F2 </t>
    </r>
    <r>
      <rPr>
        <sz val="8"/>
        <rFont val="Times New Roman"/>
        <family val="1"/>
      </rPr>
      <t>00000</t>
    </r>
  </si>
  <si>
    <t>2.1) благоустройство общественных территорий   - свод</t>
  </si>
  <si>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55550</t>
    </r>
  </si>
  <si>
    <r>
      <t xml:space="preserve">   - благоустройство общественных территорий (</t>
    </r>
    <r>
      <rPr>
        <sz val="7"/>
        <rFont val="Times New Roman"/>
        <family val="1"/>
      </rPr>
      <t>за счёт федеральных и областных средств</t>
    </r>
    <r>
      <rPr>
        <sz val="8"/>
        <rFont val="Times New Roman"/>
        <family val="1"/>
      </rPr>
      <t>)</t>
    </r>
  </si>
  <si>
    <t xml:space="preserve"> - благоустройство общественных территорий (за счёт собственных средств)</t>
  </si>
  <si>
    <t xml:space="preserve"> - 3 -</t>
  </si>
  <si>
    <r>
      <t xml:space="preserve">Муниципальная программа "Развитие муниципальной системы образования города Мценска на </t>
    </r>
    <r>
      <rPr>
        <b/>
        <sz val="8"/>
        <color indexed="10"/>
        <rFont val="Times New Roman"/>
        <family val="1"/>
      </rPr>
      <t>2019-2022</t>
    </r>
    <r>
      <rPr>
        <b/>
        <sz val="8"/>
        <rFont val="Times New Roman"/>
        <family val="1"/>
      </rPr>
      <t xml:space="preserve"> годы" 
</t>
    </r>
    <r>
      <rPr>
        <sz val="7"/>
        <rFont val="Times New Roman"/>
        <family val="1"/>
      </rPr>
      <t>(Постановление администрации города Мценска от13.11.2018 года №1315)</t>
    </r>
  </si>
  <si>
    <t>07 00</t>
  </si>
  <si>
    <t>65 0 00 00000</t>
  </si>
  <si>
    <r>
      <rPr>
        <b/>
        <sz val="8"/>
        <rFont val="Times New Roman"/>
        <family val="1"/>
      </rPr>
      <t>65</t>
    </r>
    <r>
      <rPr>
        <sz val="8"/>
        <rFont val="Times New Roman"/>
        <family val="1"/>
      </rPr>
      <t xml:space="preserve"> 0 00 00000</t>
    </r>
  </si>
  <si>
    <r>
      <t xml:space="preserve">Подпрограмма  "Развитие системы дошкольного образования города Мценска на </t>
    </r>
    <r>
      <rPr>
        <b/>
        <sz val="8"/>
        <color indexed="10"/>
        <rFont val="Times New Roman"/>
        <family val="1"/>
      </rPr>
      <t>2019-2022</t>
    </r>
    <r>
      <rPr>
        <b/>
        <sz val="8"/>
        <rFont val="Times New Roman"/>
        <family val="1"/>
      </rPr>
      <t xml:space="preserve"> годы"</t>
    </r>
  </si>
  <si>
    <t>07 01</t>
  </si>
  <si>
    <r>
      <rPr>
        <b/>
        <sz val="8"/>
        <rFont val="Times New Roman"/>
        <family val="1"/>
      </rPr>
      <t>65 1</t>
    </r>
    <r>
      <rPr>
        <sz val="8"/>
        <rFont val="Times New Roman"/>
        <family val="1"/>
      </rPr>
      <t xml:space="preserve"> 00 00000</t>
    </r>
  </si>
  <si>
    <t xml:space="preserve"> - Субсидия бюджетным учреждениям  на иные цели (на реализацию подпрограммы)</t>
  </si>
  <si>
    <r>
      <rPr>
        <b/>
        <sz val="8"/>
        <rFont val="Times New Roman"/>
        <family val="1"/>
      </rPr>
      <t>65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00 74320</t>
    </r>
  </si>
  <si>
    <r>
      <t xml:space="preserve">Подпрограмма "Развитие системы общего образования города Мценска на </t>
    </r>
    <r>
      <rPr>
        <b/>
        <sz val="8"/>
        <color indexed="10"/>
        <rFont val="Times New Roman"/>
        <family val="1"/>
      </rPr>
      <t>2019-2022</t>
    </r>
    <r>
      <rPr>
        <b/>
        <sz val="8"/>
        <rFont val="Times New Roman"/>
        <family val="1"/>
      </rPr>
      <t xml:space="preserve"> годы"</t>
    </r>
  </si>
  <si>
    <t>07 02</t>
  </si>
  <si>
    <r>
      <rPr>
        <b/>
        <sz val="8"/>
        <rFont val="Times New Roman"/>
        <family val="1"/>
      </rPr>
      <t>65 2</t>
    </r>
    <r>
      <rPr>
        <sz val="8"/>
        <rFont val="Times New Roman"/>
        <family val="1"/>
      </rPr>
      <t xml:space="preserve"> 00 00000</t>
    </r>
  </si>
  <si>
    <t>в том  числе:</t>
  </si>
  <si>
    <r>
      <rPr>
        <b/>
        <sz val="8"/>
        <rFont val="Times New Roman"/>
        <family val="1"/>
      </rPr>
      <t>65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74350</t>
    </r>
  </si>
  <si>
    <r>
      <rPr>
        <b/>
        <sz val="8"/>
        <rFont val="Times New Roman"/>
        <family val="1"/>
      </rPr>
      <t>65 2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00000</t>
    </r>
  </si>
  <si>
    <r>
      <rPr>
        <b/>
        <sz val="8"/>
        <rFont val="Times New Roman"/>
        <family val="1"/>
      </rPr>
      <t>65 2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7014</t>
    </r>
    <r>
      <rPr>
        <b/>
        <sz val="8"/>
        <rFont val="Times New Roman"/>
        <family val="1"/>
      </rPr>
      <t>1</t>
    </r>
  </si>
  <si>
    <r>
      <rPr>
        <b/>
        <sz val="8"/>
        <rFont val="Times New Roman"/>
        <family val="1"/>
      </rPr>
      <t>65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 xml:space="preserve">2 </t>
    </r>
    <r>
      <rPr>
        <sz val="8"/>
        <rFont val="Times New Roman"/>
        <family val="1"/>
      </rPr>
      <t>7014</t>
    </r>
    <r>
      <rPr>
        <b/>
        <sz val="8"/>
        <rFont val="Times New Roman"/>
        <family val="1"/>
      </rPr>
      <t>2</t>
    </r>
  </si>
  <si>
    <r>
      <rPr>
        <b/>
        <sz val="8"/>
        <rFont val="Times New Roman"/>
        <family val="1"/>
      </rPr>
      <t>65 2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7014</t>
    </r>
    <r>
      <rPr>
        <b/>
        <sz val="8"/>
        <rFont val="Times New Roman"/>
        <family val="1"/>
      </rPr>
      <t>3</t>
    </r>
  </si>
  <si>
    <t>3</t>
  </si>
  <si>
    <r>
      <t xml:space="preserve">Подпрограмма  "Развитие системы дополнительного образования детей и молодёжи города Мценска на </t>
    </r>
    <r>
      <rPr>
        <b/>
        <sz val="8"/>
        <color indexed="10"/>
        <rFont val="Times New Roman"/>
        <family val="1"/>
      </rPr>
      <t>2019-2022</t>
    </r>
    <r>
      <rPr>
        <b/>
        <sz val="8"/>
        <rFont val="Times New Roman"/>
        <family val="1"/>
      </rPr>
      <t xml:space="preserve"> годы"</t>
    </r>
  </si>
  <si>
    <t>07 03</t>
  </si>
  <si>
    <r>
      <rPr>
        <b/>
        <sz val="8"/>
        <rFont val="Times New Roman"/>
        <family val="1"/>
      </rPr>
      <t>65 3</t>
    </r>
    <r>
      <rPr>
        <sz val="8"/>
        <rFont val="Times New Roman"/>
        <family val="1"/>
      </rPr>
      <t xml:space="preserve"> 00 00000</t>
    </r>
  </si>
  <si>
    <r>
      <rPr>
        <b/>
        <sz val="8"/>
        <rFont val="Times New Roman"/>
        <family val="1"/>
      </rPr>
      <t>65 3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74380</t>
    </r>
  </si>
  <si>
    <r>
      <rPr>
        <b/>
        <sz val="8"/>
        <rFont val="Times New Roman"/>
        <family val="1"/>
      </rPr>
      <t>65 3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00000</t>
    </r>
  </si>
  <si>
    <r>
      <rPr>
        <b/>
        <sz val="8"/>
        <rFont val="Times New Roman"/>
        <family val="1"/>
      </rPr>
      <t>65 3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7014</t>
    </r>
    <r>
      <rPr>
        <b/>
        <sz val="8"/>
        <rFont val="Times New Roman"/>
        <family val="1"/>
      </rPr>
      <t>4</t>
    </r>
  </si>
  <si>
    <r>
      <rPr>
        <b/>
        <sz val="8"/>
        <rFont val="Times New Roman"/>
        <family val="1"/>
      </rPr>
      <t>65 3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 xml:space="preserve">2 </t>
    </r>
    <r>
      <rPr>
        <sz val="8"/>
        <rFont val="Times New Roman"/>
        <family val="1"/>
      </rPr>
      <t>7014</t>
    </r>
    <r>
      <rPr>
        <b/>
        <sz val="8"/>
        <rFont val="Times New Roman"/>
        <family val="1"/>
      </rPr>
      <t>5</t>
    </r>
  </si>
  <si>
    <r>
      <rPr>
        <b/>
        <sz val="8"/>
        <rFont val="Times New Roman"/>
        <family val="1"/>
      </rPr>
      <t>65 3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 xml:space="preserve">2 </t>
    </r>
    <r>
      <rPr>
        <sz val="8"/>
        <rFont val="Times New Roman"/>
        <family val="1"/>
      </rPr>
      <t>7014</t>
    </r>
    <r>
      <rPr>
        <b/>
        <sz val="8"/>
        <rFont val="Times New Roman"/>
        <family val="1"/>
      </rPr>
      <t>6</t>
    </r>
  </si>
  <si>
    <t>4</t>
  </si>
  <si>
    <r>
      <t xml:space="preserve">Подпрограмма  "Совершенствование организации питания в обще-образовательных учреждениях города Мценска на </t>
    </r>
    <r>
      <rPr>
        <b/>
        <sz val="8"/>
        <color indexed="10"/>
        <rFont val="Times New Roman"/>
        <family val="1"/>
      </rPr>
      <t>2019-2022</t>
    </r>
    <r>
      <rPr>
        <b/>
        <sz val="8"/>
        <rFont val="Times New Roman"/>
        <family val="1"/>
      </rPr>
      <t xml:space="preserve"> годы"</t>
    </r>
  </si>
  <si>
    <r>
      <rPr>
        <b/>
        <sz val="8"/>
        <rFont val="Times New Roman"/>
        <family val="1"/>
      </rPr>
      <t>65 4</t>
    </r>
    <r>
      <rPr>
        <sz val="8"/>
        <rFont val="Times New Roman"/>
        <family val="1"/>
      </rPr>
      <t xml:space="preserve"> 00 00000</t>
    </r>
  </si>
  <si>
    <t>субсидия на возмещение затрат по питанию учащихся (за счёт собственных средств)</t>
  </si>
  <si>
    <r>
      <rPr>
        <b/>
        <sz val="8"/>
        <rFont val="Times New Roman"/>
        <family val="1"/>
      </rPr>
      <t>65 4</t>
    </r>
    <r>
      <rPr>
        <sz val="8"/>
        <rFont val="Times New Roman"/>
        <family val="1"/>
      </rPr>
      <t xml:space="preserve"> 00 </t>
    </r>
    <r>
      <rPr>
        <b/>
        <sz val="8"/>
        <rFont val="Times New Roman"/>
        <family val="1"/>
      </rPr>
      <t>7</t>
    </r>
    <r>
      <rPr>
        <sz val="8"/>
        <rFont val="Times New Roman"/>
        <family val="1"/>
      </rPr>
      <t>241</t>
    </r>
    <r>
      <rPr>
        <b/>
        <sz val="8"/>
        <rFont val="Times New Roman"/>
        <family val="1"/>
      </rPr>
      <t>1</t>
    </r>
  </si>
  <si>
    <t>субсидия на возмещение затрат по питанию учащихся (за счёт областных средств)</t>
  </si>
  <si>
    <r>
      <rPr>
        <b/>
        <sz val="8"/>
        <rFont val="Times New Roman"/>
        <family val="1"/>
      </rPr>
      <t>65 4</t>
    </r>
    <r>
      <rPr>
        <sz val="8"/>
        <rFont val="Times New Roman"/>
        <family val="1"/>
      </rPr>
      <t xml:space="preserve"> 00 </t>
    </r>
    <r>
      <rPr>
        <b/>
        <sz val="8"/>
        <rFont val="Times New Roman"/>
        <family val="1"/>
      </rPr>
      <t>7</t>
    </r>
    <r>
      <rPr>
        <sz val="8"/>
        <rFont val="Times New Roman"/>
        <family val="1"/>
      </rPr>
      <t>241</t>
    </r>
    <r>
      <rPr>
        <b/>
        <sz val="8"/>
        <rFont val="Times New Roman"/>
        <family val="1"/>
      </rPr>
      <t>0</t>
    </r>
  </si>
  <si>
    <t>5</t>
  </si>
  <si>
    <r>
      <t xml:space="preserve">Подпрограмма  "Обеспечение муниципального задания в учрежде ниях дошкольного образования города Мценска на </t>
    </r>
    <r>
      <rPr>
        <b/>
        <sz val="8"/>
        <color indexed="10"/>
        <rFont val="Times New Roman"/>
        <family val="1"/>
      </rPr>
      <t>2019-2022</t>
    </r>
    <r>
      <rPr>
        <b/>
        <sz val="8"/>
        <rFont val="Times New Roman"/>
        <family val="1"/>
      </rPr>
      <t xml:space="preserve"> годы"</t>
    </r>
  </si>
  <si>
    <r>
      <rPr>
        <b/>
        <sz val="8"/>
        <rFont val="Times New Roman"/>
        <family val="1"/>
      </rPr>
      <t>65 5</t>
    </r>
    <r>
      <rPr>
        <sz val="8"/>
        <rFont val="Times New Roman"/>
        <family val="1"/>
      </rPr>
      <t xml:space="preserve"> 00 00000</t>
    </r>
  </si>
  <si>
    <t xml:space="preserve">Субсидия на обеспечение образовательного процесса и  деятельности  учреждений дошкольного образования </t>
  </si>
  <si>
    <t xml:space="preserve"> - субсидия на обеспечение образовательного процесса и  деятельности  учреждений дошкольного образования  - за счёт собственных средств</t>
  </si>
  <si>
    <r>
      <rPr>
        <b/>
        <sz val="8"/>
        <rFont val="Times New Roman"/>
        <family val="1"/>
      </rPr>
      <t>65 5</t>
    </r>
    <r>
      <rPr>
        <sz val="8"/>
        <rFont val="Times New Roman"/>
        <family val="1"/>
      </rPr>
      <t xml:space="preserve"> 00 74310</t>
    </r>
  </si>
  <si>
    <t xml:space="preserve"> - субсидия на обеспечение образовательного процесса учреждений дошкольного образования  - за счёт областных средств</t>
  </si>
  <si>
    <r>
      <rPr>
        <b/>
        <sz val="8"/>
        <rFont val="Times New Roman"/>
        <family val="1"/>
      </rPr>
      <t>65 5</t>
    </r>
    <r>
      <rPr>
        <sz val="8"/>
        <rFont val="Times New Roman"/>
        <family val="1"/>
      </rPr>
      <t xml:space="preserve"> 00 7157</t>
    </r>
    <r>
      <rPr>
        <b/>
        <sz val="8"/>
        <rFont val="Times New Roman"/>
        <family val="1"/>
      </rPr>
      <t>1</t>
    </r>
  </si>
  <si>
    <t>6</t>
  </si>
  <si>
    <r>
      <t xml:space="preserve">Подпрограмма  "Обеспечение муниципального задания в учрежде ниях общего образования города Мценска на </t>
    </r>
    <r>
      <rPr>
        <b/>
        <sz val="8"/>
        <color indexed="10"/>
        <rFont val="Times New Roman"/>
        <family val="1"/>
      </rPr>
      <t>2019-2022</t>
    </r>
    <r>
      <rPr>
        <b/>
        <sz val="8"/>
        <rFont val="Times New Roman"/>
        <family val="1"/>
      </rPr>
      <t xml:space="preserve"> годы"</t>
    </r>
  </si>
  <si>
    <r>
      <rPr>
        <b/>
        <sz val="8"/>
        <rFont val="Times New Roman"/>
        <family val="1"/>
      </rPr>
      <t>65 6</t>
    </r>
    <r>
      <rPr>
        <sz val="8"/>
        <rFont val="Times New Roman"/>
        <family val="1"/>
      </rPr>
      <t xml:space="preserve"> 00 00000</t>
    </r>
  </si>
  <si>
    <t xml:space="preserve">1) Субсидия на обеспечение образовательного процесса и  деятельности  учреждений общего образования </t>
  </si>
  <si>
    <r>
      <rPr>
        <b/>
        <sz val="8"/>
        <rFont val="Times New Roman"/>
        <family val="1"/>
      </rPr>
      <t>65 6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00000</t>
    </r>
  </si>
  <si>
    <t xml:space="preserve"> - субсидия на обеспечение образовательного процесса и  деятельности  учреждений общего образования  - за счёт собственных средств</t>
  </si>
  <si>
    <r>
      <rPr>
        <b/>
        <sz val="8"/>
        <rFont val="Times New Roman"/>
        <family val="1"/>
      </rPr>
      <t>65 6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74330</t>
    </r>
  </si>
  <si>
    <t xml:space="preserve"> - субсидия на обеспечение образовательного процесса учреждений общего образования  - за счёт областных средств</t>
  </si>
  <si>
    <r>
      <rPr>
        <b/>
        <sz val="8"/>
        <rFont val="Times New Roman"/>
        <family val="1"/>
      </rPr>
      <t>65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6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7157</t>
    </r>
    <r>
      <rPr>
        <b/>
        <sz val="8"/>
        <rFont val="Times New Roman"/>
        <family val="1"/>
      </rPr>
      <t>2</t>
    </r>
  </si>
  <si>
    <t>2) Субсидия на ежемесячное денежное вознаграждение за классное руководство  - за счёт областных средств</t>
  </si>
  <si>
    <r>
      <rPr>
        <b/>
        <sz val="8"/>
        <rFont val="Times New Roman"/>
        <family val="1"/>
      </rPr>
      <t>65 6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71500</t>
    </r>
  </si>
  <si>
    <t>7</t>
  </si>
  <si>
    <r>
      <t>Подпрограмма  "Обеспечение муниципального задания в учрежде ниях дополнительного образования города Мценска</t>
    </r>
    <r>
      <rPr>
        <b/>
        <sz val="7"/>
        <rFont val="Times New Roman"/>
        <family val="1"/>
      </rPr>
      <t xml:space="preserve"> на </t>
    </r>
    <r>
      <rPr>
        <b/>
        <sz val="7"/>
        <color indexed="10"/>
        <rFont val="Times New Roman"/>
        <family val="1"/>
      </rPr>
      <t>2019-2022</t>
    </r>
    <r>
      <rPr>
        <b/>
        <sz val="7"/>
        <rFont val="Times New Roman"/>
        <family val="1"/>
      </rPr>
      <t xml:space="preserve"> годы</t>
    </r>
    <r>
      <rPr>
        <b/>
        <sz val="8"/>
        <rFont val="Times New Roman"/>
        <family val="1"/>
      </rPr>
      <t>"</t>
    </r>
  </si>
  <si>
    <r>
      <rPr>
        <b/>
        <sz val="8"/>
        <rFont val="Times New Roman"/>
        <family val="1"/>
      </rPr>
      <t>65 7</t>
    </r>
    <r>
      <rPr>
        <sz val="8"/>
        <rFont val="Times New Roman"/>
        <family val="1"/>
      </rPr>
      <t xml:space="preserve"> 00 00000</t>
    </r>
  </si>
  <si>
    <t xml:space="preserve">Субсидия на обеспечение образовательного процесса и  деятельности  учреждений дополнительного образования </t>
  </si>
  <si>
    <t xml:space="preserve"> - субсидия на обеспечение образовательного процесса и  деятельности  учреждений дополнительного образования  - за счёт собственных средств</t>
  </si>
  <si>
    <r>
      <rPr>
        <b/>
        <sz val="8"/>
        <rFont val="Times New Roman"/>
        <family val="1"/>
      </rPr>
      <t>65 7</t>
    </r>
    <r>
      <rPr>
        <sz val="8"/>
        <rFont val="Times New Roman"/>
        <family val="1"/>
      </rPr>
      <t xml:space="preserve"> 00 74360</t>
    </r>
  </si>
  <si>
    <r>
      <rPr>
        <b/>
        <sz val="8"/>
        <rFont val="Times New Roman"/>
        <family val="1"/>
      </rPr>
      <t>65 7</t>
    </r>
    <r>
      <rPr>
        <sz val="8"/>
        <rFont val="Times New Roman"/>
        <family val="1"/>
      </rPr>
      <t xml:space="preserve"> 00 74370</t>
    </r>
  </si>
  <si>
    <t>8</t>
  </si>
  <si>
    <r>
      <t>Подпрограмма  "Обеспечение муниципального задания в муниципальном бюджетном учреждении г. Мценска "ППМСП-Центр"</t>
    </r>
    <r>
      <rPr>
        <b/>
        <sz val="7"/>
        <rFont val="Times New Roman"/>
        <family val="1"/>
      </rPr>
      <t xml:space="preserve"> на </t>
    </r>
    <r>
      <rPr>
        <b/>
        <sz val="7"/>
        <color indexed="10"/>
        <rFont val="Times New Roman"/>
        <family val="1"/>
      </rPr>
      <t>2020-2022</t>
    </r>
    <r>
      <rPr>
        <b/>
        <sz val="7"/>
        <rFont val="Times New Roman"/>
        <family val="1"/>
      </rPr>
      <t xml:space="preserve"> годы</t>
    </r>
    <r>
      <rPr>
        <b/>
        <sz val="8"/>
        <rFont val="Times New Roman"/>
        <family val="1"/>
      </rPr>
      <t>"</t>
    </r>
  </si>
  <si>
    <t>07 09</t>
  </si>
  <si>
    <r>
      <rPr>
        <b/>
        <sz val="8"/>
        <rFont val="Times New Roman"/>
        <family val="1"/>
      </rPr>
      <t>65 8</t>
    </r>
    <r>
      <rPr>
        <sz val="8"/>
        <rFont val="Times New Roman"/>
        <family val="1"/>
      </rPr>
      <t xml:space="preserve"> 00 00000</t>
    </r>
  </si>
  <si>
    <t>Субсидия на обеспечение образовательного процесса и  деятельности  учреждения</t>
  </si>
  <si>
    <t xml:space="preserve"> - субсидия на обеспечение образовательного процесса и  деятельности  учреждения  - за счёт собственных средств</t>
  </si>
  <si>
    <r>
      <rPr>
        <b/>
        <sz val="8"/>
        <rFont val="Times New Roman"/>
        <family val="1"/>
      </rPr>
      <t>65 8</t>
    </r>
    <r>
      <rPr>
        <sz val="8"/>
        <rFont val="Times New Roman"/>
        <family val="1"/>
      </rPr>
      <t xml:space="preserve"> 00 74430</t>
    </r>
  </si>
  <si>
    <t>- 4 -</t>
  </si>
  <si>
    <r>
      <t>Муниципальная программа "Молодёжь города Мценска на 20</t>
    </r>
    <r>
      <rPr>
        <b/>
        <sz val="8"/>
        <color indexed="10"/>
        <rFont val="Times New Roman"/>
        <family val="1"/>
      </rPr>
      <t>15</t>
    </r>
    <r>
      <rPr>
        <b/>
        <sz val="8"/>
        <rFont val="Times New Roman"/>
        <family val="1"/>
      </rPr>
      <t>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
</t>
    </r>
    <r>
      <rPr>
        <sz val="7"/>
        <rFont val="Times New Roman"/>
        <family val="1"/>
      </rPr>
      <t>(Постановление администрации города Мценска от 30.09.2015 года №1022)</t>
    </r>
  </si>
  <si>
    <t>66 0 00 00000</t>
  </si>
  <si>
    <t xml:space="preserve">00 00 </t>
  </si>
  <si>
    <r>
      <rPr>
        <b/>
        <sz val="8"/>
        <rFont val="Times New Roman"/>
        <family val="1"/>
      </rPr>
      <t>66</t>
    </r>
    <r>
      <rPr>
        <sz val="8"/>
        <rFont val="Times New Roman"/>
        <family val="1"/>
      </rPr>
      <t xml:space="preserve"> 0 00 00000</t>
    </r>
  </si>
  <si>
    <r>
      <t>Подпрограмма  "Молодёжь города Мценска на 2015-20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</t>
    </r>
  </si>
  <si>
    <t>07 07</t>
  </si>
  <si>
    <r>
      <rPr>
        <b/>
        <sz val="8"/>
        <rFont val="Times New Roman"/>
        <family val="1"/>
      </rPr>
      <t>66 1</t>
    </r>
    <r>
      <rPr>
        <sz val="8"/>
        <rFont val="Times New Roman"/>
        <family val="1"/>
      </rPr>
      <t xml:space="preserve"> 00 00000</t>
    </r>
  </si>
  <si>
    <t>Проведение мероприятий для детей и молодёжи</t>
  </si>
  <si>
    <t xml:space="preserve">07 07 </t>
  </si>
  <si>
    <r>
      <rPr>
        <b/>
        <sz val="8"/>
        <rFont val="Times New Roman"/>
        <family val="1"/>
      </rPr>
      <t>66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00 7439</t>
    </r>
    <r>
      <rPr>
        <b/>
        <sz val="8"/>
        <rFont val="Times New Roman"/>
        <family val="1"/>
      </rPr>
      <t>1</t>
    </r>
  </si>
  <si>
    <t>Выплата премий</t>
  </si>
  <si>
    <r>
      <rPr>
        <b/>
        <sz val="8"/>
        <rFont val="Times New Roman"/>
        <family val="1"/>
      </rPr>
      <t>66 1</t>
    </r>
    <r>
      <rPr>
        <sz val="8"/>
        <rFont val="Times New Roman"/>
        <family val="1"/>
      </rPr>
      <t xml:space="preserve"> 00 7439</t>
    </r>
    <r>
      <rPr>
        <b/>
        <sz val="8"/>
        <rFont val="Times New Roman"/>
        <family val="1"/>
      </rPr>
      <t>2</t>
    </r>
  </si>
  <si>
    <t>Иные выплаты (стипендии)</t>
  </si>
  <si>
    <r>
      <rPr>
        <b/>
        <sz val="8"/>
        <rFont val="Times New Roman"/>
        <family val="1"/>
      </rPr>
      <t>66 1</t>
    </r>
    <r>
      <rPr>
        <sz val="8"/>
        <rFont val="Times New Roman"/>
        <family val="1"/>
      </rPr>
      <t xml:space="preserve"> 00 7439</t>
    </r>
    <r>
      <rPr>
        <b/>
        <sz val="8"/>
        <rFont val="Times New Roman"/>
        <family val="1"/>
      </rPr>
      <t>3</t>
    </r>
  </si>
  <si>
    <r>
      <t>Подпрограмма  "Комплексные меры противодействия злоупотреблению наркотиками и профилактика алкоголизма в молодёжной среде в городе Мценске на 20</t>
    </r>
    <r>
      <rPr>
        <b/>
        <sz val="7"/>
        <color indexed="10"/>
        <rFont val="Times New Roman"/>
        <family val="1"/>
      </rPr>
      <t>15</t>
    </r>
    <r>
      <rPr>
        <b/>
        <sz val="7"/>
        <rFont val="Times New Roman"/>
        <family val="1"/>
      </rPr>
      <t>-20</t>
    </r>
    <r>
      <rPr>
        <b/>
        <sz val="7"/>
        <color indexed="10"/>
        <rFont val="Times New Roman"/>
        <family val="1"/>
      </rPr>
      <t>22</t>
    </r>
    <r>
      <rPr>
        <b/>
        <sz val="7"/>
        <rFont val="Times New Roman"/>
        <family val="1"/>
      </rPr>
      <t xml:space="preserve"> годы"</t>
    </r>
  </si>
  <si>
    <t>66 2 00 00000</t>
  </si>
  <si>
    <r>
      <rPr>
        <b/>
        <sz val="8"/>
        <rFont val="Times New Roman"/>
        <family val="1"/>
      </rPr>
      <t>66 2</t>
    </r>
    <r>
      <rPr>
        <sz val="8"/>
        <rFont val="Times New Roman"/>
        <family val="1"/>
      </rPr>
      <t xml:space="preserve"> 00 00000</t>
    </r>
  </si>
  <si>
    <r>
      <rPr>
        <b/>
        <sz val="8"/>
        <rFont val="Times New Roman"/>
        <family val="1"/>
      </rPr>
      <t>66 2</t>
    </r>
    <r>
      <rPr>
        <sz val="8"/>
        <rFont val="Times New Roman"/>
        <family val="1"/>
      </rPr>
      <t xml:space="preserve"> 00 74410</t>
    </r>
  </si>
  <si>
    <r>
      <t>Подпрограмма  "Обеспечение жильём молодых семей в городе Мценске на 2015-20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 годы"</t>
    </r>
  </si>
  <si>
    <t>10 03</t>
  </si>
  <si>
    <r>
      <rPr>
        <b/>
        <sz val="8"/>
        <rFont val="Times New Roman"/>
        <family val="1"/>
      </rPr>
      <t>66 3</t>
    </r>
    <r>
      <rPr>
        <sz val="8"/>
        <rFont val="Times New Roman"/>
        <family val="1"/>
      </rPr>
      <t xml:space="preserve"> 00 00000</t>
    </r>
  </si>
  <si>
    <t xml:space="preserve">Предоставление социальных выплат молодым семьям- участникам подпрограммы на приобретение (строительство) жилья   (за счёт федеральных и областных средств) </t>
  </si>
  <si>
    <r>
      <rPr>
        <b/>
        <sz val="8"/>
        <rFont val="Times New Roman"/>
        <family val="1"/>
      </rPr>
      <t>66 3</t>
    </r>
    <r>
      <rPr>
        <sz val="8"/>
        <rFont val="Times New Roman"/>
        <family val="1"/>
      </rPr>
      <t xml:space="preserve"> 00 </t>
    </r>
    <r>
      <rPr>
        <b/>
        <sz val="8"/>
        <rFont val="Times New Roman"/>
        <family val="1"/>
      </rPr>
      <t>L</t>
    </r>
    <r>
      <rPr>
        <sz val="8"/>
        <rFont val="Times New Roman"/>
        <family val="1"/>
      </rPr>
      <t>4970</t>
    </r>
  </si>
  <si>
    <t xml:space="preserve">Предоставление социальных выплат молодым семьям- участникам подпрограммы на приобретение (строительство) жилья   (за счёт собственных средств) </t>
  </si>
  <si>
    <r>
      <rPr>
        <b/>
        <sz val="8"/>
        <color indexed="10"/>
        <rFont val="Times New Roman"/>
        <family val="1"/>
      </rPr>
      <t>66 3</t>
    </r>
    <r>
      <rPr>
        <sz val="8"/>
        <color indexed="10"/>
        <rFont val="Times New Roman"/>
        <family val="1"/>
      </rPr>
      <t xml:space="preserve"> 00 </t>
    </r>
    <r>
      <rPr>
        <b/>
        <sz val="8"/>
        <color indexed="10"/>
        <rFont val="Times New Roman"/>
        <family val="1"/>
      </rPr>
      <t>L</t>
    </r>
    <r>
      <rPr>
        <sz val="8"/>
        <color indexed="10"/>
        <rFont val="Times New Roman"/>
        <family val="1"/>
      </rPr>
      <t>4970</t>
    </r>
  </si>
  <si>
    <r>
      <t>Муниципальная программа  "Отдых детей в каникулярное время на 2017-20</t>
    </r>
    <r>
      <rPr>
        <b/>
        <sz val="8"/>
        <color indexed="10"/>
        <rFont val="Times New Roman"/>
        <family val="1"/>
      </rPr>
      <t>22</t>
    </r>
    <r>
      <rPr>
        <b/>
        <sz val="8"/>
        <rFont val="Times New Roman"/>
        <family val="1"/>
      </rPr>
      <t xml:space="preserve">годы"
</t>
    </r>
    <r>
      <rPr>
        <sz val="7"/>
        <rFont val="Times New Roman"/>
        <family val="1"/>
      </rPr>
      <t>(Постановление администрации города Мценска от 08.09.2017 года № 938)</t>
    </r>
  </si>
  <si>
    <r>
      <rPr>
        <b/>
        <sz val="8"/>
        <rFont val="Times New Roman"/>
        <family val="1"/>
      </rPr>
      <t>67</t>
    </r>
    <r>
      <rPr>
        <sz val="8"/>
        <rFont val="Times New Roman"/>
        <family val="1"/>
      </rPr>
      <t xml:space="preserve"> 0 00 00000</t>
    </r>
  </si>
  <si>
    <t>Отдых детей  в каникулярное время в организациях отдыха и оздоровления детей (за счёт собственных средств, в доле софинансирования)</t>
  </si>
  <si>
    <r>
      <rPr>
        <b/>
        <sz val="8"/>
        <color indexed="10"/>
        <rFont val="Times New Roman"/>
        <family val="1"/>
      </rPr>
      <t>67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0</t>
    </r>
    <r>
      <rPr>
        <sz val="8"/>
        <color indexed="10"/>
        <rFont val="Times New Roman"/>
        <family val="1"/>
      </rPr>
      <t xml:space="preserve"> 00 </t>
    </r>
    <r>
      <rPr>
        <b/>
        <sz val="8"/>
        <color indexed="10"/>
        <rFont val="Times New Roman"/>
        <family val="1"/>
      </rPr>
      <t>7</t>
    </r>
    <r>
      <rPr>
        <sz val="8"/>
        <color indexed="10"/>
        <rFont val="Times New Roman"/>
        <family val="1"/>
      </rPr>
      <t>085</t>
    </r>
    <r>
      <rPr>
        <b/>
        <sz val="8"/>
        <color indexed="10"/>
        <rFont val="Times New Roman"/>
        <family val="1"/>
      </rPr>
      <t>1</t>
    </r>
  </si>
  <si>
    <t>Отдых детей  в каникулярное время в организациях отдыха и оздоровления детей</t>
  </si>
  <si>
    <r>
      <rPr>
        <b/>
        <sz val="8"/>
        <rFont val="Times New Roman"/>
        <family val="1"/>
      </rPr>
      <t>67 0</t>
    </r>
    <r>
      <rPr>
        <sz val="8"/>
        <rFont val="Times New Roman"/>
        <family val="1"/>
      </rPr>
      <t xml:space="preserve"> 00 7449</t>
    </r>
    <r>
      <rPr>
        <b/>
        <sz val="8"/>
        <rFont val="Times New Roman"/>
        <family val="1"/>
      </rPr>
      <t>1</t>
    </r>
  </si>
  <si>
    <t>Субсидия на организацию отдыха и оздоровления детей  в летних лагерях учреждений образования</t>
  </si>
  <si>
    <r>
      <rPr>
        <b/>
        <sz val="8"/>
        <rFont val="Times New Roman"/>
        <family val="1"/>
      </rPr>
      <t>67 0</t>
    </r>
    <r>
      <rPr>
        <sz val="8"/>
        <rFont val="Times New Roman"/>
        <family val="1"/>
      </rPr>
      <t xml:space="preserve"> 00 7449</t>
    </r>
    <r>
      <rPr>
        <b/>
        <sz val="8"/>
        <rFont val="Times New Roman"/>
        <family val="1"/>
      </rPr>
      <t>2</t>
    </r>
  </si>
  <si>
    <r>
      <rPr>
        <b/>
        <sz val="8"/>
        <rFont val="Times New Roman"/>
        <family val="1"/>
      </rPr>
      <t>Муниципальная программа города Мценска "Развитие культуры и искусства, сохранение и реконструкция военно-мемориальных объектов в городе Мценске (2018-2022 годы)"</t>
    </r>
    <r>
      <rPr>
        <b/>
        <sz val="7"/>
        <rFont val="Times New Roman"/>
        <family val="1"/>
      </rPr>
      <t xml:space="preserve"> 
</t>
    </r>
    <r>
      <rPr>
        <sz val="7"/>
        <rFont val="Times New Roman"/>
        <family val="1"/>
      </rPr>
      <t>(Постановление администрации города Мценска от 08.09.2017 года № 938)</t>
    </r>
  </si>
  <si>
    <t>68 0 00 00000</t>
  </si>
  <si>
    <r>
      <rPr>
        <b/>
        <sz val="8"/>
        <rFont val="Times New Roman"/>
        <family val="1"/>
      </rPr>
      <t>68</t>
    </r>
    <r>
      <rPr>
        <sz val="8"/>
        <rFont val="Times New Roman"/>
        <family val="1"/>
      </rPr>
      <t xml:space="preserve"> 0 00 00000</t>
    </r>
  </si>
  <si>
    <t>Подпрограмма "Развитие отрасли культуры и искусства в городе Мценске на 2018-2022 годы"</t>
  </si>
  <si>
    <t xml:space="preserve">08 01 </t>
  </si>
  <si>
    <t>68 1 01 00000</t>
  </si>
  <si>
    <t>08 01</t>
  </si>
  <si>
    <r>
      <rPr>
        <b/>
        <sz val="8"/>
        <rFont val="Times New Roman"/>
        <family val="1"/>
      </rPr>
      <t>68 1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00000</t>
    </r>
  </si>
  <si>
    <r>
      <rPr>
        <b/>
        <sz val="8"/>
        <rFont val="Times New Roman"/>
        <family val="1"/>
      </rPr>
      <t>68 1</t>
    </r>
    <r>
      <rPr>
        <sz val="8"/>
        <rFont val="Times New Roman"/>
        <family val="1"/>
      </rPr>
      <t xml:space="preserve"> 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7448</t>
    </r>
    <r>
      <rPr>
        <b/>
        <sz val="8"/>
        <rFont val="Times New Roman"/>
        <family val="1"/>
      </rPr>
      <t>1</t>
    </r>
  </si>
  <si>
    <r>
      <t>7.1.1) Субсидия бюджетным учреждениям  на иные цели (</t>
    </r>
    <r>
      <rPr>
        <sz val="7"/>
        <rFont val="Times New Roman"/>
        <family val="1"/>
      </rPr>
      <t>в рамках реализации мероприятий проекта "Народный бюджет в Орловской области"</t>
    </r>
    <r>
      <rPr>
        <sz val="8"/>
        <rFont val="Times New Roman"/>
        <family val="1"/>
      </rPr>
      <t>)</t>
    </r>
  </si>
  <si>
    <r>
      <t xml:space="preserve">П7 1 01 </t>
    </r>
    <r>
      <rPr>
        <b/>
        <sz val="8"/>
        <rFont val="Times New Roman"/>
        <family val="1"/>
      </rPr>
      <t>7</t>
    </r>
    <r>
      <rPr>
        <sz val="8"/>
        <rFont val="Times New Roman"/>
        <family val="1"/>
      </rPr>
      <t>0140</t>
    </r>
  </si>
  <si>
    <t>П7 1 01 70140</t>
  </si>
  <si>
    <r>
      <t>7.1.2) Субсидия бюджетным учреждениям  на иные цели (</t>
    </r>
    <r>
      <rPr>
        <sz val="7"/>
        <rFont val="Times New Roman"/>
        <family val="1"/>
      </rPr>
      <t>на обеспечение развития и укрепления материально-техничнской базы домов культуры с числом жителей до 50 тысяч человек</t>
    </r>
    <r>
      <rPr>
        <sz val="8"/>
        <rFont val="Times New Roman"/>
        <family val="1"/>
      </rPr>
      <t>)</t>
    </r>
  </si>
  <si>
    <t xml:space="preserve"> - за счётфедеральных и  областных средств</t>
  </si>
  <si>
    <t>____</t>
  </si>
  <si>
    <t>Подпрограмма  "Сохранение и реконструкция военно-мемориальных объектов в городе Мценске на 2018-2022 годы"</t>
  </si>
  <si>
    <r>
      <rPr>
        <b/>
        <sz val="8"/>
        <rFont val="Times New Roman"/>
        <family val="1"/>
      </rPr>
      <t>68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00 74482</t>
    </r>
  </si>
  <si>
    <t xml:space="preserve">  - прочая закупка товаров, работ и услуг </t>
  </si>
  <si>
    <r>
      <rPr>
        <b/>
        <sz val="8"/>
        <rFont val="Times New Roman"/>
        <family val="1"/>
      </rPr>
      <t>68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00 7448</t>
    </r>
    <r>
      <rPr>
        <b/>
        <sz val="8"/>
        <rFont val="Times New Roman"/>
        <family val="1"/>
      </rPr>
      <t>2</t>
    </r>
  </si>
  <si>
    <t>Подпрограмма "Развитие библиотечного дела в городе Мценске на 2019-2022 годы"</t>
  </si>
  <si>
    <r>
      <rPr>
        <b/>
        <sz val="8"/>
        <rFont val="Times New Roman"/>
        <family val="1"/>
      </rPr>
      <t>68 3</t>
    </r>
    <r>
      <rPr>
        <sz val="8"/>
        <rFont val="Times New Roman"/>
        <family val="1"/>
      </rPr>
      <t xml:space="preserve"> 00 74483</t>
    </r>
  </si>
  <si>
    <t>Субсидия на финансовое обеспечение мероприятий  подпрограммы</t>
  </si>
  <si>
    <r>
      <rPr>
        <b/>
        <sz val="8"/>
        <rFont val="Times New Roman"/>
        <family val="1"/>
      </rPr>
      <t>68 3</t>
    </r>
    <r>
      <rPr>
        <sz val="8"/>
        <rFont val="Times New Roman"/>
        <family val="1"/>
      </rPr>
      <t xml:space="preserve"> 00 7448</t>
    </r>
    <r>
      <rPr>
        <b/>
        <sz val="8"/>
        <rFont val="Times New Roman"/>
        <family val="1"/>
      </rPr>
      <t>3</t>
    </r>
  </si>
  <si>
    <r>
      <t>Подпрограмма  "Обеспечение муниципального задания в учреждениях культуры города Мценска</t>
    </r>
    <r>
      <rPr>
        <b/>
        <sz val="7"/>
        <rFont val="Times New Roman"/>
        <family val="1"/>
      </rPr>
      <t xml:space="preserve"> на </t>
    </r>
    <r>
      <rPr>
        <b/>
        <sz val="7"/>
        <color indexed="10"/>
        <rFont val="Times New Roman"/>
        <family val="1"/>
      </rPr>
      <t>2020-2022</t>
    </r>
    <r>
      <rPr>
        <b/>
        <sz val="7"/>
        <rFont val="Times New Roman"/>
        <family val="1"/>
      </rPr>
      <t xml:space="preserve"> годы</t>
    </r>
    <r>
      <rPr>
        <b/>
        <sz val="8"/>
        <rFont val="Times New Roman"/>
        <family val="1"/>
      </rPr>
      <t>"</t>
    </r>
  </si>
  <si>
    <r>
      <rPr>
        <b/>
        <sz val="8"/>
        <rFont val="Times New Roman"/>
        <family val="1"/>
      </rPr>
      <t>68 4</t>
    </r>
    <r>
      <rPr>
        <sz val="8"/>
        <rFont val="Times New Roman"/>
        <family val="1"/>
      </rPr>
      <t xml:space="preserve"> 00 00000</t>
    </r>
  </si>
  <si>
    <t>Субсидия на выполнение муниципального задания  учреждениями культуры</t>
  </si>
  <si>
    <t xml:space="preserve"> - субсидия на выполнение муниципального задания  учреждениями культуры  (за счёт собственных средств)</t>
  </si>
  <si>
    <r>
      <rPr>
        <b/>
        <sz val="8"/>
        <rFont val="Times New Roman"/>
        <family val="1"/>
      </rPr>
      <t>68 4</t>
    </r>
    <r>
      <rPr>
        <sz val="8"/>
        <rFont val="Times New Roman"/>
        <family val="1"/>
      </rPr>
      <t xml:space="preserve"> 00 74450</t>
    </r>
  </si>
  <si>
    <r>
      <rPr>
        <b/>
        <sz val="8"/>
        <rFont val="Times New Roman"/>
        <family val="1"/>
      </rPr>
      <t>68 4</t>
    </r>
    <r>
      <rPr>
        <sz val="8"/>
        <rFont val="Times New Roman"/>
        <family val="1"/>
      </rPr>
      <t xml:space="preserve"> 00 74460</t>
    </r>
  </si>
  <si>
    <r>
      <rPr>
        <b/>
        <sz val="8"/>
        <rFont val="Times New Roman"/>
        <family val="1"/>
      </rPr>
      <t>68 4</t>
    </r>
    <r>
      <rPr>
        <sz val="8"/>
        <rFont val="Times New Roman"/>
        <family val="1"/>
      </rPr>
      <t xml:space="preserve"> 00 74470</t>
    </r>
  </si>
  <si>
    <t>- 5 -</t>
  </si>
  <si>
    <r>
      <t xml:space="preserve">Муниципальная программа "Развитие физической культуры и спорта в городе Мценске на 2018-2022 годы"
</t>
    </r>
    <r>
      <rPr>
        <sz val="7"/>
        <rFont val="Times New Roman"/>
        <family val="1"/>
      </rPr>
      <t>(Постановление администрации города Мценска от 05.09.2017 года № 926)</t>
    </r>
  </si>
  <si>
    <t>11 01</t>
  </si>
  <si>
    <r>
      <rPr>
        <b/>
        <sz val="8"/>
        <rFont val="Times New Roman"/>
        <family val="1"/>
      </rPr>
      <t>69</t>
    </r>
    <r>
      <rPr>
        <sz val="8"/>
        <rFont val="Times New Roman"/>
        <family val="1"/>
      </rPr>
      <t xml:space="preserve"> 0 00 00000</t>
    </r>
  </si>
  <si>
    <r>
      <rPr>
        <b/>
        <sz val="8"/>
        <color indexed="10"/>
        <rFont val="Times New Roman"/>
        <family val="1"/>
      </rPr>
      <t>69 1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00</t>
    </r>
    <r>
      <rPr>
        <sz val="8"/>
        <color indexed="10"/>
        <rFont val="Times New Roman"/>
        <family val="1"/>
      </rPr>
      <t xml:space="preserve"> 00000</t>
    </r>
  </si>
  <si>
    <t xml:space="preserve">в том числе: - иные выплаты лицам, привлекаемым для выполнения отдельных полномочий </t>
  </si>
  <si>
    <r>
      <rPr>
        <b/>
        <sz val="8"/>
        <color indexed="10"/>
        <rFont val="Times New Roman"/>
        <family val="1"/>
      </rPr>
      <t>69 1</t>
    </r>
    <r>
      <rPr>
        <sz val="8"/>
        <color indexed="10"/>
        <rFont val="Times New Roman"/>
        <family val="1"/>
      </rPr>
      <t xml:space="preserve"> 00 7454</t>
    </r>
    <r>
      <rPr>
        <b/>
        <sz val="8"/>
        <color indexed="10"/>
        <rFont val="Times New Roman"/>
        <family val="1"/>
      </rPr>
      <t>1</t>
    </r>
  </si>
  <si>
    <t xml:space="preserve">       - на проведение мероприятий </t>
  </si>
  <si>
    <r>
      <rPr>
        <b/>
        <sz val="8"/>
        <color indexed="10"/>
        <rFont val="Times New Roman"/>
        <family val="1"/>
      </rPr>
      <t>69 2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00</t>
    </r>
    <r>
      <rPr>
        <sz val="8"/>
        <color indexed="10"/>
        <rFont val="Times New Roman"/>
        <family val="1"/>
      </rPr>
      <t xml:space="preserve"> 00000</t>
    </r>
  </si>
  <si>
    <t>в том числе: - на строительство физкультурно-оздоровительного комплекса открытого типа (за счёт собственных средств)</t>
  </si>
  <si>
    <r>
      <rPr>
        <b/>
        <sz val="8"/>
        <color indexed="10"/>
        <rFont val="Times New Roman"/>
        <family val="1"/>
      </rPr>
      <t>69 2</t>
    </r>
    <r>
      <rPr>
        <sz val="8"/>
        <color indexed="10"/>
        <rFont val="Times New Roman"/>
        <family val="1"/>
      </rPr>
      <t xml:space="preserve"> 00 7454</t>
    </r>
    <r>
      <rPr>
        <b/>
        <sz val="8"/>
        <color indexed="10"/>
        <rFont val="Times New Roman"/>
        <family val="1"/>
      </rPr>
      <t>2</t>
    </r>
  </si>
  <si>
    <t xml:space="preserve">    - на строительство физкультурно-оздоровительного комплекса открытого типа (за счёт добровольных пожертвований)</t>
  </si>
  <si>
    <r>
      <rPr>
        <b/>
        <sz val="8"/>
        <color indexed="10"/>
        <rFont val="Times New Roman"/>
        <family val="1"/>
      </rPr>
      <t>69 2</t>
    </r>
    <r>
      <rPr>
        <sz val="8"/>
        <color indexed="10"/>
        <rFont val="Times New Roman"/>
        <family val="1"/>
      </rPr>
      <t xml:space="preserve"> 00 7454</t>
    </r>
    <r>
      <rPr>
        <b/>
        <sz val="8"/>
        <color indexed="10"/>
        <rFont val="Times New Roman"/>
        <family val="1"/>
      </rPr>
      <t>3</t>
    </r>
  </si>
  <si>
    <t xml:space="preserve">    - на строительство физкультурно-оздоровительного комплекса открытого типа (за счёт федеральных и областных средств)</t>
  </si>
  <si>
    <r>
      <rPr>
        <b/>
        <sz val="8"/>
        <color indexed="10"/>
        <rFont val="Times New Roman"/>
        <family val="1"/>
      </rPr>
      <t>69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2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P5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54950</t>
    </r>
  </si>
  <si>
    <t xml:space="preserve">                      Итого:</t>
  </si>
  <si>
    <t xml:space="preserve"> -6 -</t>
  </si>
  <si>
    <r>
      <t>Приложение</t>
    </r>
    <r>
      <rPr>
        <sz val="8"/>
        <color indexed="10"/>
        <rFont val="Times New Roman"/>
        <family val="1"/>
      </rPr>
      <t xml:space="preserve"> 10 </t>
    </r>
  </si>
  <si>
    <t>в бюджете города Мценска на плановый период 2021 и 2022 годов</t>
  </si>
  <si>
    <t xml:space="preserve"> - 1 -</t>
  </si>
  <si>
    <t xml:space="preserve"> - 2 -</t>
  </si>
  <si>
    <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00000</t>
    </r>
  </si>
  <si>
    <r>
      <t>64 1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00000</t>
    </r>
  </si>
  <si>
    <r>
      <t>64 1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F2 </t>
    </r>
    <r>
      <rPr>
        <sz val="8"/>
        <rFont val="Times New Roman"/>
        <family val="1"/>
      </rPr>
      <t>55550</t>
    </r>
  </si>
  <si>
    <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F2 </t>
    </r>
    <r>
      <rPr>
        <sz val="8"/>
        <rFont val="Times New Roman"/>
        <family val="1"/>
      </rPr>
      <t>55550</t>
    </r>
  </si>
  <si>
    <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73180</t>
    </r>
  </si>
  <si>
    <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7</t>
    </r>
    <r>
      <rPr>
        <sz val="8"/>
        <rFont val="Times New Roman"/>
        <family val="1"/>
      </rPr>
      <t>3180</t>
    </r>
  </si>
  <si>
    <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F2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7</t>
    </r>
    <r>
      <rPr>
        <sz val="8"/>
        <rFont val="Times New Roman"/>
        <family val="1"/>
      </rPr>
      <t>3180</t>
    </r>
  </si>
  <si>
    <r>
      <t>64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F2</t>
    </r>
    <r>
      <rPr>
        <sz val="8"/>
        <rFont val="Times New Roman"/>
        <family val="1"/>
      </rPr>
      <t xml:space="preserve"> 55550</t>
    </r>
  </si>
  <si>
    <t xml:space="preserve"> - 4 -</t>
  </si>
  <si>
    <r>
      <t>66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00 7439</t>
    </r>
    <r>
      <rPr>
        <b/>
        <sz val="8"/>
        <rFont val="Times New Roman"/>
        <family val="1"/>
      </rPr>
      <t>1</t>
    </r>
  </si>
  <si>
    <r>
      <t>66 1</t>
    </r>
    <r>
      <rPr>
        <sz val="8"/>
        <rFont val="Times New Roman"/>
        <family val="1"/>
      </rPr>
      <t xml:space="preserve"> 00 7439</t>
    </r>
    <r>
      <rPr>
        <b/>
        <sz val="8"/>
        <rFont val="Times New Roman"/>
        <family val="1"/>
      </rPr>
      <t>2</t>
    </r>
  </si>
  <si>
    <r>
      <t>66 1</t>
    </r>
    <r>
      <rPr>
        <sz val="8"/>
        <rFont val="Times New Roman"/>
        <family val="1"/>
      </rPr>
      <t xml:space="preserve"> 00 7439</t>
    </r>
    <r>
      <rPr>
        <b/>
        <sz val="8"/>
        <rFont val="Times New Roman"/>
        <family val="1"/>
      </rPr>
      <t>3</t>
    </r>
  </si>
  <si>
    <r>
      <t>68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00 74482</t>
    </r>
  </si>
  <si>
    <r>
      <t>68 3</t>
    </r>
    <r>
      <rPr>
        <sz val="8"/>
        <rFont val="Times New Roman"/>
        <family val="1"/>
      </rPr>
      <t xml:space="preserve"> 00 74483</t>
    </r>
  </si>
  <si>
    <r>
      <t>69 1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00</t>
    </r>
    <r>
      <rPr>
        <sz val="8"/>
        <color indexed="10"/>
        <rFont val="Times New Roman"/>
        <family val="1"/>
      </rPr>
      <t xml:space="preserve"> 7454</t>
    </r>
    <r>
      <rPr>
        <b/>
        <sz val="8"/>
        <color indexed="10"/>
        <rFont val="Times New Roman"/>
        <family val="1"/>
      </rPr>
      <t>1</t>
    </r>
  </si>
  <si>
    <t xml:space="preserve"> - 5 -</t>
  </si>
  <si>
    <r>
      <t xml:space="preserve"> из  Приложения</t>
    </r>
    <r>
      <rPr>
        <sz val="9"/>
        <color indexed="10"/>
        <rFont val="Times New Roman"/>
        <family val="1"/>
      </rPr>
      <t xml:space="preserve"> 9 </t>
    </r>
  </si>
  <si>
    <t>и 10 - свод!</t>
  </si>
  <si>
    <t>в бюджете города Мценска на 2020 - 2022 годы</t>
  </si>
  <si>
    <t xml:space="preserve"> - 5 - </t>
  </si>
  <si>
    <t>в том числе: - на строительство физкультурно-оздоровительного комплекса откратого типа (за счёт собственных средств)</t>
  </si>
  <si>
    <t xml:space="preserve">     - на строительство физкультурно-оздоровительного комплекса открытого типа (за счёт федеральных и областных средств)</t>
  </si>
  <si>
    <t xml:space="preserve"> - 6 - </t>
  </si>
  <si>
    <r>
      <t xml:space="preserve">Приложение </t>
    </r>
    <r>
      <rPr>
        <sz val="8"/>
        <color indexed="10"/>
        <rFont val="Arial"/>
        <family val="2"/>
      </rPr>
      <t>11</t>
    </r>
    <r>
      <rPr>
        <sz val="8"/>
        <rFont val="Arial"/>
        <family val="2"/>
      </rPr>
      <t xml:space="preserve"> </t>
    </r>
  </si>
  <si>
    <t xml:space="preserve"> от "____" декабря 2019 года  № ________ - МПА</t>
  </si>
  <si>
    <t>Программа</t>
  </si>
  <si>
    <t>муниципальных внутренних заимствований города Мценска</t>
  </si>
  <si>
    <t>на 2020-2022 годы</t>
  </si>
  <si>
    <t>(тыс.руб.)</t>
  </si>
  <si>
    <t>Перечень внутренних заимствований</t>
  </si>
  <si>
    <t>Объём привлечения заимствований</t>
  </si>
  <si>
    <t>Объём средств, направленных на погашение основной суммы заимствований</t>
  </si>
  <si>
    <t>Кредит от кредитных организаций  (всего)</t>
  </si>
  <si>
    <t>получение</t>
  </si>
  <si>
    <t>возврат</t>
  </si>
  <si>
    <t>Бюджетный кредит из областного бюджета  (всего)</t>
  </si>
  <si>
    <t>Итого</t>
  </si>
  <si>
    <r>
      <t xml:space="preserve">Приложение </t>
    </r>
    <r>
      <rPr>
        <sz val="8"/>
        <color indexed="10"/>
        <rFont val="Times New Roman"/>
        <family val="1"/>
      </rPr>
      <t>12</t>
    </r>
  </si>
  <si>
    <t xml:space="preserve"> от "___"  декабря 2019 года  №_____ - МПА</t>
  </si>
  <si>
    <t xml:space="preserve">Нормативы распределения отдельных налоговых и неналоговых доходов 
в бюджет города Мценска на 2020 год и на плановый период 2021 и 2022 годов, не установленные бюджетным законодательством Российской Федерации </t>
  </si>
  <si>
    <t xml:space="preserve">Код бюджетной классификации Российской Федерации 
</t>
  </si>
  <si>
    <t xml:space="preserve">       Наименование дохода      </t>
  </si>
  <si>
    <t xml:space="preserve"> Норматив распределения в бюджет, в процентах  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</si>
  <si>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</si>
  <si>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</si>
  <si>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</si>
  <si>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</si>
  <si>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000 1 09 04052 04 0000 110</t>
  </si>
  <si>
    <t>Земельный налог (по обязательствам, возникшим до 1 января 2006
 года), мобилизуемый на территориях городских округов</t>
  </si>
  <si>
    <t>000 1 09 07012 04 0000 110</t>
  </si>
  <si>
    <t>Налог на рекламу, мобилизуемый на территориях городских округов</t>
  </si>
  <si>
    <t>000 1 09 07050 00 0000 110</t>
  </si>
  <si>
    <t>Прочие местные налоги и сборы</t>
  </si>
  <si>
    <t>000 1 09 07052 04 0000 110</t>
  </si>
  <si>
    <t>Прочие местные налоги и сборы, мобилизуемые на территориях
 городских округов</t>
  </si>
  <si>
    <t>000 1 13 00000 00 0000 000</t>
  </si>
  <si>
    <t>ДОХОДЫ ОТ ОКАЗАНИЯ ПЛАТНЫХ УСЛУГ  И 
КОМПЕНСАЦИИ ЗАТРАТ ГОСУДАРСТВА</t>
  </si>
  <si>
    <t>000 1 13 02064 04 0000 130</t>
  </si>
  <si>
    <t>000 1 13 02994 04 0000 130</t>
  </si>
  <si>
    <t>000 1 15 00000 00 0000 000</t>
  </si>
  <si>
    <t>АДМИНИСТРАТИВНЫЕ ПЛАТЕЖИ И СБОРЫ</t>
  </si>
  <si>
    <t>000 1 15 02040 04 0000 140</t>
  </si>
  <si>
    <t>Платежи, взимаемые органами местного самоуправления (организаци-ями) городских округов за выполнение определенных функций</t>
  </si>
  <si>
    <t>000 1 16 00000 00 0000 000</t>
  </si>
  <si>
    <t>ШТРАФЫ, САНКЦИИ, ВОЗМЕЩЕНИЕ УЩЕРБА</t>
  </si>
  <si>
    <t xml:space="preserve">000 1 16 10031 04 0000 140 </t>
  </si>
  <si>
    <t xml:space="preserve">000 1 16 10032 04 0000 140 </t>
  </si>
  <si>
    <t>Прочее возмещение ущерба причинённого муниципальному имуществу городского округа (за исключением имущества, закреплённого за муниципальными бюджетными (автономными) учреждениями, унитарными предприятиями)</t>
  </si>
  <si>
    <t>000 1 16 10061 04 0000 140</t>
  </si>
  <si>
    <t>000 1 16 10062 04 0000 140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</si>
  <si>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 ным казенным учреждением) муниципального контракта, за счёт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</si>
  <si>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000 1 16 10081 04 0000 140</t>
  </si>
  <si>
    <t>000 1 16 10082 04 0000 140</t>
  </si>
  <si>
    <t>ПРОЧИЕ НЕНАЛОГОВЫЕ ДОХОДЫ</t>
  </si>
  <si>
    <t>000 1 17 01040 04 0000 180</t>
  </si>
  <si>
    <t>Невыясненные поступления, зачисляемые в бюджеты городских
округов</t>
  </si>
  <si>
    <t>000 1 17 05040 04 0000 180</t>
  </si>
  <si>
    <t>Прочие неналоговые доходы бюджетов городских округов</t>
  </si>
  <si>
    <r>
      <t>Приложение</t>
    </r>
    <r>
      <rPr>
        <sz val="8"/>
        <color indexed="10"/>
        <rFont val="Times New Roman"/>
        <family val="1"/>
      </rPr>
      <t xml:space="preserve"> 13</t>
    </r>
  </si>
  <si>
    <t xml:space="preserve"> от "____" декабря 2019 года  № ___ - МПА</t>
  </si>
  <si>
    <t>Прогнозируемое поступление доходов и распределение бюджетных ассигнований</t>
  </si>
  <si>
    <t xml:space="preserve">муниципального дорожного фонда города Мценска </t>
  </si>
  <si>
    <t>на 2020 год</t>
  </si>
  <si>
    <r>
      <t>Доходы</t>
    </r>
    <r>
      <rPr>
        <b/>
        <sz val="12"/>
        <rFont val="Times New Roman"/>
        <family val="1"/>
      </rPr>
      <t xml:space="preserve"> муниципального дорожного фонда (всего)</t>
    </r>
  </si>
  <si>
    <t>Налоги на товары (работы, услуги), реализуемые на территории Российской федерации</t>
  </si>
  <si>
    <t>000 1 11 00000 00 0000 000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</si>
  <si>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</t>
    </r>
  </si>
  <si>
    <r>
  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i/>
        <sz val="8"/>
        <rFont val="Times New Roman"/>
        <family val="1"/>
      </rPr>
      <t>(под объектами дорожного сервиса)</t>
    </r>
  </si>
  <si>
    <r>
      <t xml:space="preserve">892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04 0000 120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</si>
  <si>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120</t>
    </r>
  </si>
  <si>
    <r>
      <t xml:space="preserve">892 </t>
    </r>
    <r>
      <rPr>
        <b/>
        <sz val="8"/>
        <rFont val="Times New Roman"/>
        <family val="1"/>
      </rPr>
      <t>1 11 09034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</si>
  <si>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000 1 13 00000 00 0000 000 </t>
  </si>
  <si>
    <r>
      <t xml:space="preserve">892 </t>
    </r>
    <r>
      <rPr>
        <b/>
        <sz val="8"/>
        <rFont val="Times New Roman"/>
        <family val="1"/>
      </rPr>
      <t>1 13 01530</t>
    </r>
    <r>
      <rPr>
        <sz val="8"/>
        <rFont val="Times New Roman"/>
        <family val="1"/>
      </rPr>
      <t xml:space="preserve"> 04 0000 130 </t>
    </r>
  </si>
  <si>
    <t xml:space="preserve">000 1 14 00000 00 0000 000 </t>
  </si>
  <si>
    <r>
      <t xml:space="preserve">892 </t>
    </r>
    <r>
      <rPr>
        <b/>
        <sz val="8"/>
        <rFont val="Times New Roman"/>
        <family val="1"/>
      </rPr>
      <t>1 14 020430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440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</si>
  <si>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</t>
    </r>
    <r>
      <rPr>
        <i/>
        <sz val="8"/>
        <rFont val="Times New Roman"/>
        <family val="1"/>
      </rPr>
      <t>входящего в состав автомобильных дорог общего пользования местного значения или расположенные в полосе отвода автомобильных дорог общего пользования местного значения</t>
    </r>
    <r>
      <rPr>
        <sz val="8"/>
        <rFont val="Times New Roman"/>
        <family val="1"/>
      </rPr>
      <t>)</t>
    </r>
  </si>
  <si>
    <t xml:space="preserve">000 1 15 00000 00 0000 000 </t>
  </si>
  <si>
    <r>
      <t xml:space="preserve">892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21</t>
    </r>
    <r>
      <rPr>
        <sz val="8"/>
        <rFont val="Times New Roman"/>
        <family val="1"/>
      </rPr>
      <t xml:space="preserve"> 140</t>
    </r>
  </si>
  <si>
    <t xml:space="preserve">000 1 16 00000 00 0000 000 </t>
  </si>
  <si>
    <t xml:space="preserve"> -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</si>
  <si>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</si>
  <si>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892 1 17 00000 00 0000 000</t>
  </si>
  <si>
    <r>
      <t>892</t>
    </r>
    <r>
      <rPr>
        <b/>
        <sz val="8"/>
        <rFont val="Times New Roman"/>
        <family val="1"/>
      </rPr>
      <t xml:space="preserve"> 1 17 05040</t>
    </r>
    <r>
      <rPr>
        <sz val="8"/>
        <rFont val="Times New Roman"/>
        <family val="1"/>
      </rPr>
      <t xml:space="preserve"> 04 00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180</t>
    </r>
  </si>
  <si>
    <t xml:space="preserve"> Прочие неналоговые доходы бюджетов городских округов (на формирование муниципального дорожного фонда)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</si>
  <si>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20000</t>
    </r>
    <r>
      <rPr>
        <sz val="8"/>
        <rFont val="Times New Roman"/>
        <family val="1"/>
      </rPr>
      <t xml:space="preserve"> 00 0000 150</t>
    </r>
  </si>
  <si>
    <t xml:space="preserve"> - на строительство объектов дорожной инфраструктуры в целях повышения безопасности дорожного движения</t>
  </si>
  <si>
    <r>
      <t xml:space="preserve"> - на строительство и реконструкцию автомобильных дорог и искуственных сооруже ний на них   (</t>
    </r>
    <r>
      <rPr>
        <b/>
        <sz val="7"/>
        <rFont val="Times New Roman"/>
        <family val="1"/>
      </rPr>
      <t>ДКЛ 7203</t>
    </r>
    <r>
      <rPr>
        <sz val="8"/>
        <rFont val="Times New Roman"/>
        <family val="1"/>
      </rPr>
      <t>) - реконструкция моста через реку Зуша по ул. К.Маркса</t>
    </r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</si>
  <si>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20216</t>
    </r>
    <r>
      <rPr>
        <sz val="8"/>
        <rFont val="Times New Roman"/>
        <family val="1"/>
      </rPr>
      <t xml:space="preserve"> 04 0000 150</t>
    </r>
  </si>
  <si>
    <t>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</si>
  <si>
    <r>
      <t xml:space="preserve"> - на ремонт автомобильных дорог общего пользования местного значения       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7 201</t>
    </r>
    <r>
      <rPr>
        <sz val="7"/>
        <rFont val="Times New Roman"/>
        <family val="1"/>
      </rPr>
      <t>)</t>
    </r>
  </si>
  <si>
    <r>
      <t xml:space="preserve"> - на содержание автомобильных дорог общего пользования местного значения    (</t>
    </r>
    <r>
      <rPr>
        <b/>
        <sz val="7"/>
        <rFont val="Times New Roman"/>
        <family val="1"/>
      </rPr>
      <t>ДКЛ 7 204</t>
    </r>
    <r>
      <rPr>
        <sz val="8"/>
        <rFont val="Times New Roman"/>
        <family val="1"/>
      </rPr>
      <t>)</t>
    </r>
  </si>
  <si>
    <r>
      <t xml:space="preserve">  на капитальный ремонт путепровода по переулку Стрелецкий   (</t>
    </r>
    <r>
      <rPr>
        <b/>
        <sz val="8"/>
        <rFont val="Times New Roman"/>
        <family val="1"/>
      </rPr>
      <t>дкл 7304</t>
    </r>
    <r>
      <rPr>
        <sz val="8"/>
        <rFont val="Times New Roman"/>
        <family val="1"/>
      </rPr>
      <t>)</t>
    </r>
  </si>
  <si>
    <r>
      <t xml:space="preserve">  - устройство (монтаж) недостающих средств организации и регулирования дорожного движения, в том числе светофорных объектов, на пересечении автомобильных дорог с автомобильными и железными дорогами, а также в местах пешеходных переходов в одном уровне  (</t>
    </r>
    <r>
      <rPr>
        <b/>
        <sz val="8"/>
        <rFont val="Times New Roman"/>
        <family val="1"/>
      </rPr>
      <t>ДКЛ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7304</t>
    </r>
    <r>
      <rPr>
        <sz val="8"/>
        <rFont val="Times New Roman"/>
        <family val="1"/>
      </rPr>
      <t>)</t>
    </r>
  </si>
  <si>
    <r>
      <t xml:space="preserve">   - на благоустройство дворовых территорий по программе "Формирование современной городской среды"   </t>
    </r>
    <r>
      <rPr>
        <sz val="7"/>
        <rFont val="Times New Roman"/>
        <family val="1"/>
      </rPr>
      <t>(</t>
    </r>
    <r>
      <rPr>
        <b/>
        <sz val="7"/>
        <rFont val="Times New Roman"/>
        <family val="1"/>
      </rPr>
      <t>ДКЛ 7305</t>
    </r>
    <r>
      <rPr>
        <sz val="7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</si>
  <si>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45390</t>
    </r>
    <r>
      <rPr>
        <sz val="8"/>
        <rFont val="Times New Roman"/>
        <family val="1"/>
      </rPr>
      <t xml:space="preserve"> 00 0000 150</t>
    </r>
  </si>
  <si>
    <t xml:space="preserve">Межбюджетные трансферты, передаваемые бюджетам на финансовое обеспечение дорожной деятельности в отношении автомобильных дорог общего пользования 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</si>
  <si>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45390</t>
    </r>
    <r>
      <rPr>
        <sz val="8"/>
        <rFont val="Times New Roman"/>
        <family val="1"/>
      </rPr>
      <t xml:space="preserve"> 04 0000 150</t>
    </r>
  </si>
  <si>
    <t xml:space="preserve"> - 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</si>
  <si>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04 0000 150</t>
    </r>
  </si>
  <si>
    <r>
      <t>Расходы</t>
    </r>
    <r>
      <rPr>
        <b/>
        <sz val="12"/>
        <rFont val="Times New Roman"/>
        <family val="1"/>
      </rPr>
      <t xml:space="preserve"> муниципального дорожного фонда (всего)</t>
    </r>
  </si>
  <si>
    <t>892 04 09 00 0 00 00000 000</t>
  </si>
  <si>
    <t xml:space="preserve"> - за счёт средств дорожного фонда субъекта</t>
  </si>
  <si>
    <t>892 04 09 59 1 01 00000 000</t>
  </si>
  <si>
    <t>в том числе по видам работ:</t>
  </si>
  <si>
    <t>1) содержание улично-дорожной сети</t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</si>
  <si>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1 01 7055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244</t>
    </r>
  </si>
  <si>
    <r>
      <t>1.1) за счёт средств дорожного фонда субъекта   (</t>
    </r>
    <r>
      <rPr>
        <b/>
        <sz val="7"/>
        <rFont val="Times New Roman"/>
        <family val="1"/>
      </rPr>
      <t>ДКЛ  7204</t>
    </r>
    <r>
      <rPr>
        <sz val="7"/>
        <rFont val="Times New Roman"/>
        <family val="1"/>
      </rPr>
      <t>)</t>
    </r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</si>
  <si>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1 01 00000 244</t>
    </r>
  </si>
  <si>
    <t>1.2) за счёт средств муниципального дорожного фонда    (свод)</t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</si>
  <si>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1 01 7430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244</t>
    </r>
  </si>
  <si>
    <t xml:space="preserve"> - за счёт средств муниципального дорожного фонда    (в доле 1%)</t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</si>
  <si>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1 01 7430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244</t>
    </r>
  </si>
  <si>
    <r>
      <t xml:space="preserve"> - за счёт средств муниципального дорожного фонда (</t>
    </r>
    <r>
      <rPr>
        <sz val="7"/>
        <rFont val="Times New Roman"/>
        <family val="1"/>
      </rPr>
      <t xml:space="preserve">освещение </t>
    </r>
    <r>
      <rPr>
        <sz val="8"/>
        <rFont val="Times New Roman"/>
        <family val="1"/>
      </rPr>
      <t>) - 100%</t>
    </r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</si>
  <si>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1 01 7430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244</t>
    </r>
  </si>
  <si>
    <t xml:space="preserve"> - за счёт средств муниципального дорожного фонда          (разработка планов обеспечения  безопасности объектов транспортной инфрструктуры)   - 100%</t>
  </si>
  <si>
    <t>892 04 09 59 1 02 00000 000</t>
  </si>
  <si>
    <t>2) ремонт улично-дорожной сети</t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</si>
  <si>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1 02 7055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244</t>
    </r>
  </si>
  <si>
    <r>
      <t>в том числе: - за счёт средств дорожного фонда субъекта   (</t>
    </r>
    <r>
      <rPr>
        <b/>
        <sz val="7"/>
        <rFont val="Times New Roman"/>
        <family val="1"/>
      </rPr>
      <t>ДКЛ  7201</t>
    </r>
    <r>
      <rPr>
        <sz val="7"/>
        <rFont val="Times New Roman"/>
        <family val="1"/>
      </rPr>
      <t>)</t>
    </r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</si>
  <si>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1 02 74150 244</t>
    </r>
  </si>
  <si>
    <t xml:space="preserve">                         - за счёт средств муниципального дорожного фонда</t>
  </si>
  <si>
    <t>892 04 09 59 1 03 00000 000</t>
  </si>
  <si>
    <t>3) капитальный ремонт улично-дорожной сети</t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</si>
  <si>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1 03 00000 000</t>
    </r>
  </si>
  <si>
    <t>3.1) капитальный ремонт улично-дорожной сети   - всего</t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</si>
  <si>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1 03 7232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244</t>
    </r>
  </si>
  <si>
    <r>
      <t xml:space="preserve">за счёт средств дорожного фонда субъекта </t>
    </r>
    <r>
      <rPr>
        <sz val="7"/>
        <rFont val="Times New Roman"/>
        <family val="1"/>
      </rPr>
      <t>(путепровод по переулку Стрелецкий)  (дкл 7304)</t>
    </r>
  </si>
  <si>
    <t>за счёт средств муниципального дорожного фонда - свод</t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</si>
  <si>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1 03 7416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244</t>
    </r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</si>
  <si>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1 03 7416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244</t>
    </r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</si>
  <si>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2 00 00000 000</t>
    </r>
  </si>
  <si>
    <t>3.2) устройство(монтаж) недостающих средств организации и регулирования дорожного движения  - всего</t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</si>
  <si>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2 00 7232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244</t>
    </r>
  </si>
  <si>
    <r>
      <t xml:space="preserve">за счёт средств дорожного фонда субъекта         </t>
    </r>
    <r>
      <rPr>
        <sz val="7"/>
        <rFont val="Times New Roman"/>
        <family val="1"/>
      </rPr>
      <t>(дкл 7304)</t>
    </r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</si>
  <si>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2 00 74180 244</t>
    </r>
  </si>
  <si>
    <t>892 04 09 59 1 04 00000 000</t>
  </si>
  <si>
    <t>4) строительство (реконструкция) дорог</t>
  </si>
  <si>
    <t>4.1) реконструкция моста через реку Зуша по ул.К.Маркса-всего</t>
  </si>
  <si>
    <t xml:space="preserve">4.1.1) за счёт средств дорожного фонда субъекта  - свод </t>
  </si>
  <si>
    <t>892 04 09 59 1 04 _____ 414</t>
  </si>
  <si>
    <r>
      <t xml:space="preserve"> - за счёт федеральных и  областных средств       </t>
    </r>
    <r>
      <rPr>
        <sz val="7"/>
        <rFont val="Times New Roman"/>
        <family val="1"/>
      </rPr>
      <t>(дкл ___</t>
    </r>
    <r>
      <rPr>
        <sz val="8"/>
        <rFont val="Times New Roman"/>
        <family val="1"/>
      </rPr>
      <t>)</t>
    </r>
  </si>
  <si>
    <r>
      <t>892 04 09 59 1 04 7231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414</t>
    </r>
  </si>
  <si>
    <t xml:space="preserve"> - за счёт средств дорожного фонда субъекта  (дкл 7203)</t>
  </si>
  <si>
    <t>4.1.2) за счёт средств муниципального дорожного фонда - свод</t>
  </si>
  <si>
    <r>
      <t>892 04 09 59 1 04 7417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414</t>
    </r>
  </si>
  <si>
    <t>4.2) реконструкция моста через суходол по ул. Андрея Рева-всего</t>
  </si>
  <si>
    <r>
      <t>892 04 09 59 1 04 7231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414</t>
    </r>
  </si>
  <si>
    <r>
      <t xml:space="preserve"> - за счёт средств дорожного фонда субъекта         </t>
    </r>
    <r>
      <rPr>
        <sz val="7"/>
        <rFont val="Times New Roman"/>
        <family val="1"/>
      </rPr>
      <t>(дкл 7203)</t>
    </r>
  </si>
  <si>
    <r>
      <t>892 04 09 59 1 04 7417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414</t>
    </r>
  </si>
  <si>
    <t>892 04 09 64 1 F2  00000 000</t>
  </si>
  <si>
    <t>5) На реализ.гос.программы "Формирование современной городской среды" - благоустройство дворовых территорий   (всего)</t>
  </si>
  <si>
    <r>
      <t xml:space="preserve">892 04 09 </t>
    </r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1 F2 00000 000</t>
    </r>
  </si>
  <si>
    <r>
      <t xml:space="preserve">892 04 09 </t>
    </r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1 F2 55550 244</t>
    </r>
  </si>
  <si>
    <t>5.1) благоустройство дворовых территорий многоквартирных домов- свод</t>
  </si>
  <si>
    <r>
      <t xml:space="preserve"> 5.1.1) за счёт федеральных и областных средств   (</t>
    </r>
    <r>
      <rPr>
        <sz val="7"/>
        <rFont val="Times New Roman"/>
        <family val="1"/>
      </rPr>
      <t>дкл ____</t>
    </r>
    <r>
      <rPr>
        <sz val="8"/>
        <rFont val="Times New Roman"/>
        <family val="1"/>
      </rPr>
      <t xml:space="preserve">) </t>
    </r>
  </si>
  <si>
    <t>5.1.2)  - за счёт средств муниципального дорожного фонда</t>
  </si>
  <si>
    <r>
      <t xml:space="preserve">892 04 09 </t>
    </r>
    <r>
      <rPr>
        <b/>
        <sz val="8"/>
        <rFont val="Times New Roman"/>
        <family val="1"/>
      </rPr>
      <t>64</t>
    </r>
    <r>
      <rPr>
        <sz val="8"/>
        <rFont val="Times New Roman"/>
        <family val="1"/>
      </rPr>
      <t xml:space="preserve"> 1 F2 73180 244</t>
    </r>
  </si>
  <si>
    <t xml:space="preserve">5.2) ремонт дворовых территорий многоквартирных домов и проездов к ним -  свод </t>
  </si>
  <si>
    <t xml:space="preserve"> - за счёт средств дорожного фонда субъекта  (дкл 7305)</t>
  </si>
  <si>
    <r>
      <t>Профицит муниципального дорожного фонда  (со знаком "плюс"</t>
    </r>
    <r>
      <rPr>
        <sz val="9"/>
        <rFont val="Times New Roman"/>
        <family val="1"/>
      </rPr>
      <t xml:space="preserve">)             или                                                                                             </t>
    </r>
    <r>
      <rPr>
        <b/>
        <sz val="9"/>
        <rFont val="Times New Roman"/>
        <family val="1"/>
      </rPr>
      <t>Дефицит  муниципального дорожного фонда   (со знаком "минус")</t>
    </r>
  </si>
  <si>
    <t>Источники внутреннего финансирования дефицита муниципального дорожного фонда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</si>
  <si>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</si>
  <si>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</t>
  </si>
  <si>
    <t>Погашение бюджетных кредитов, полученных от других бюджетов бюджетной системы</t>
  </si>
  <si>
    <t>Уменьшение прочих остатков денежных средств местных бюджетов</t>
  </si>
  <si>
    <t xml:space="preserve">Уменьшение остатка средств муниципального дорожного фонда </t>
  </si>
  <si>
    <t xml:space="preserve"> - на начало отчётного  периода (всего)</t>
  </si>
  <si>
    <t>в т.ч.:</t>
  </si>
  <si>
    <t xml:space="preserve"> - за счёт средств дорожного фонда субъекта (на софиансирование) </t>
  </si>
  <si>
    <t xml:space="preserve"> - на конец  отчётного периода (всего)</t>
  </si>
  <si>
    <t xml:space="preserve"> - 3 - </t>
  </si>
  <si>
    <r>
      <t>Приложение</t>
    </r>
    <r>
      <rPr>
        <sz val="8"/>
        <color indexed="10"/>
        <rFont val="Times New Roman"/>
        <family val="1"/>
      </rPr>
      <t xml:space="preserve"> 14</t>
    </r>
  </si>
  <si>
    <t>на плановый период 2021 и 2022 годов</t>
  </si>
  <si>
    <r>
      <t xml:space="preserve"> - на строительство и реконструкцию автомобильных дорог и искуственных сооруже ний на них   (</t>
    </r>
    <r>
      <rPr>
        <b/>
        <sz val="7"/>
        <rFont val="Times New Roman"/>
        <family val="1"/>
      </rPr>
      <t>ДКЛ 7203</t>
    </r>
    <r>
      <rPr>
        <sz val="8"/>
        <rFont val="Times New Roman"/>
        <family val="1"/>
      </rPr>
      <t xml:space="preserve">) </t>
    </r>
  </si>
  <si>
    <r>
      <t xml:space="preserve">892 04 09 </t>
    </r>
    <r>
      <rPr>
        <b/>
        <sz val="8"/>
        <rFont val="Times New Roman"/>
        <family val="1"/>
      </rPr>
      <t>59</t>
    </r>
    <r>
      <rPr>
        <sz val="8"/>
        <rFont val="Times New Roman"/>
        <family val="1"/>
      </rPr>
      <t xml:space="preserve"> 1 01 00000 000</t>
    </r>
  </si>
  <si>
    <t>892 04 09 59 0 00 00000 000</t>
  </si>
  <si>
    <t>892 04 09 59 1 04 00000 414</t>
  </si>
  <si>
    <t>892 04 09 59 1 04 L3930 414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</si>
</sst>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</numFmts>
  <fonts count="9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sz val="8"/>
      <color indexed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Arial Cyr"/>
      <family val="0"/>
    </font>
    <font>
      <b/>
      <u val="single"/>
      <sz val="11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0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2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Arial Cyr"/>
      <family val="0"/>
    </font>
    <font>
      <sz val="8"/>
      <color indexed="14"/>
      <name val="Times New Roman"/>
      <family val="1"/>
    </font>
    <font>
      <b/>
      <sz val="10"/>
      <name val="Arial Cyr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sz val="8"/>
      <color indexed="40"/>
      <name val="Times New Roman"/>
      <family val="1"/>
    </font>
    <font>
      <b/>
      <sz val="7"/>
      <color indexed="10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C00000"/>
      <name val="Times New Roman"/>
      <family val="1"/>
    </font>
    <font>
      <sz val="8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84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1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49" fontId="3" fillId="0" borderId="16" xfId="0" applyNumberFormat="1" applyFont="1" applyFill="1" applyBorder="1" applyAlignment="1">
      <alignment vertical="top"/>
    </xf>
    <xf numFmtId="0" fontId="3" fillId="0" borderId="19" xfId="0" applyNumberFormat="1" applyFont="1" applyFill="1" applyBorder="1" applyAlignment="1">
      <alignment vertical="top"/>
    </xf>
    <xf numFmtId="0" fontId="3" fillId="0" borderId="16" xfId="0" applyNumberFormat="1" applyFont="1" applyFill="1" applyBorder="1" applyAlignment="1">
      <alignment vertical="top"/>
    </xf>
    <xf numFmtId="0" fontId="3" fillId="0" borderId="20" xfId="0" applyNumberFormat="1" applyFont="1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3" fillId="0" borderId="17" xfId="0" applyNumberFormat="1" applyFont="1" applyFill="1" applyBorder="1" applyAlignment="1">
      <alignment vertical="top"/>
    </xf>
    <xf numFmtId="0" fontId="3" fillId="0" borderId="22" xfId="0" applyNumberFormat="1" applyFont="1" applyFill="1" applyBorder="1" applyAlignment="1">
      <alignment vertical="top"/>
    </xf>
    <xf numFmtId="0" fontId="3" fillId="0" borderId="23" xfId="0" applyNumberFormat="1" applyFont="1" applyFill="1" applyBorder="1" applyAlignment="1">
      <alignment vertical="top"/>
    </xf>
    <xf numFmtId="0" fontId="3" fillId="0" borderId="24" xfId="0" applyNumberFormat="1" applyFont="1" applyFill="1" applyBorder="1" applyAlignment="1">
      <alignment vertical="top"/>
    </xf>
    <xf numFmtId="0" fontId="3" fillId="0" borderId="25" xfId="0" applyNumberFormat="1" applyFont="1" applyFill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26" xfId="0" applyNumberFormat="1" applyFont="1" applyFill="1" applyBorder="1" applyAlignment="1">
      <alignment vertical="top"/>
    </xf>
    <xf numFmtId="0" fontId="3" fillId="0" borderId="27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49" fontId="3" fillId="0" borderId="19" xfId="0" applyNumberFormat="1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30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vertical="top"/>
    </xf>
    <xf numFmtId="0" fontId="11" fillId="0" borderId="16" xfId="0" applyFont="1" applyBorder="1" applyAlignment="1">
      <alignment vertical="top"/>
    </xf>
    <xf numFmtId="0" fontId="3" fillId="0" borderId="31" xfId="0" applyNumberFormat="1" applyFont="1" applyFill="1" applyBorder="1" applyAlignment="1">
      <alignment vertical="top"/>
    </xf>
    <xf numFmtId="0" fontId="3" fillId="0" borderId="28" xfId="0" applyNumberFormat="1" applyFont="1" applyFill="1" applyBorder="1" applyAlignment="1">
      <alignment vertical="top"/>
    </xf>
    <xf numFmtId="0" fontId="3" fillId="0" borderId="29" xfId="0" applyNumberFormat="1" applyFont="1" applyFill="1" applyBorder="1" applyAlignment="1">
      <alignment vertical="top"/>
    </xf>
    <xf numFmtId="0" fontId="3" fillId="0" borderId="32" xfId="0" applyNumberFormat="1" applyFont="1" applyFill="1" applyBorder="1" applyAlignment="1">
      <alignment vertical="top"/>
    </xf>
    <xf numFmtId="0" fontId="3" fillId="0" borderId="33" xfId="0" applyNumberFormat="1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4" fillId="0" borderId="14" xfId="0" applyNumberFormat="1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" fontId="3" fillId="0" borderId="16" xfId="0" applyNumberFormat="1" applyFont="1" applyBorder="1" applyAlignment="1">
      <alignment vertical="center"/>
    </xf>
    <xf numFmtId="1" fontId="3" fillId="0" borderId="33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17" fillId="0" borderId="36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1" fillId="33" borderId="37" xfId="0" applyNumberFormat="1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vertical="center"/>
    </xf>
    <xf numFmtId="188" fontId="25" fillId="33" borderId="39" xfId="0" applyNumberFormat="1" applyFont="1" applyFill="1" applyBorder="1" applyAlignment="1">
      <alignment vertical="center"/>
    </xf>
    <xf numFmtId="49" fontId="26" fillId="0" borderId="37" xfId="0" applyNumberFormat="1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vertical="center"/>
    </xf>
    <xf numFmtId="10" fontId="22" fillId="33" borderId="39" xfId="0" applyNumberFormat="1" applyFont="1" applyFill="1" applyBorder="1" applyAlignment="1">
      <alignment vertical="center"/>
    </xf>
    <xf numFmtId="0" fontId="25" fillId="33" borderId="38" xfId="0" applyFont="1" applyFill="1" applyBorder="1" applyAlignment="1">
      <alignment horizontal="left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vertical="center"/>
    </xf>
    <xf numFmtId="10" fontId="22" fillId="33" borderId="42" xfId="0" applyNumberFormat="1" applyFont="1" applyFill="1" applyBorder="1" applyAlignment="1">
      <alignment vertical="center"/>
    </xf>
    <xf numFmtId="49" fontId="2" fillId="0" borderId="43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188" fontId="17" fillId="34" borderId="45" xfId="0" applyNumberFormat="1" applyFont="1" applyFill="1" applyBorder="1" applyAlignment="1">
      <alignment vertical="center"/>
    </xf>
    <xf numFmtId="0" fontId="1" fillId="35" borderId="46" xfId="0" applyFont="1" applyFill="1" applyBorder="1" applyAlignment="1">
      <alignment horizontal="left" vertical="center"/>
    </xf>
    <xf numFmtId="188" fontId="17" fillId="35" borderId="47" xfId="0" applyNumberFormat="1" applyFont="1" applyFill="1" applyBorder="1" applyAlignment="1">
      <alignment vertical="center"/>
    </xf>
    <xf numFmtId="0" fontId="1" fillId="35" borderId="48" xfId="0" applyFont="1" applyFill="1" applyBorder="1" applyAlignment="1">
      <alignment horizontal="left" vertical="center"/>
    </xf>
    <xf numFmtId="188" fontId="17" fillId="35" borderId="49" xfId="0" applyNumberFormat="1" applyFont="1" applyFill="1" applyBorder="1" applyAlignment="1">
      <alignment vertical="center"/>
    </xf>
    <xf numFmtId="0" fontId="1" fillId="35" borderId="50" xfId="0" applyFont="1" applyFill="1" applyBorder="1" applyAlignment="1">
      <alignment horizontal="left" vertical="center" wrapText="1"/>
    </xf>
    <xf numFmtId="188" fontId="17" fillId="35" borderId="51" xfId="0" applyNumberFormat="1" applyFont="1" applyFill="1" applyBorder="1" applyAlignment="1">
      <alignment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left" vertical="center" wrapText="1"/>
    </xf>
    <xf numFmtId="188" fontId="17" fillId="0" borderId="45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left" vertical="center" wrapText="1"/>
    </xf>
    <xf numFmtId="49" fontId="1" fillId="33" borderId="55" xfId="0" applyNumberFormat="1" applyFont="1" applyFill="1" applyBorder="1" applyAlignment="1">
      <alignment horizontal="center" vertical="center"/>
    </xf>
    <xf numFmtId="49" fontId="25" fillId="33" borderId="56" xfId="0" applyNumberFormat="1" applyFont="1" applyFill="1" applyBorder="1" applyAlignment="1">
      <alignment vertical="center" wrapText="1"/>
    </xf>
    <xf numFmtId="188" fontId="25" fillId="33" borderId="57" xfId="0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left" vertical="center" wrapText="1"/>
    </xf>
    <xf numFmtId="188" fontId="17" fillId="34" borderId="58" xfId="0" applyNumberFormat="1" applyFont="1" applyFill="1" applyBorder="1" applyAlignment="1">
      <alignment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left" vertical="center" wrapText="1"/>
    </xf>
    <xf numFmtId="188" fontId="17" fillId="36" borderId="47" xfId="0" applyNumberFormat="1" applyFont="1" applyFill="1" applyBorder="1" applyAlignment="1">
      <alignment vertical="center"/>
    </xf>
    <xf numFmtId="0" fontId="27" fillId="0" borderId="5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left" vertical="center" wrapText="1"/>
    </xf>
    <xf numFmtId="188" fontId="17" fillId="36" borderId="61" xfId="0" applyNumberFormat="1" applyFont="1" applyFill="1" applyBorder="1" applyAlignment="1">
      <alignment vertical="center"/>
    </xf>
    <xf numFmtId="0" fontId="2" fillId="0" borderId="50" xfId="0" applyNumberFormat="1" applyFont="1" applyFill="1" applyBorder="1" applyAlignment="1">
      <alignment horizontal="left" vertical="center" wrapText="1"/>
    </xf>
    <xf numFmtId="188" fontId="17" fillId="0" borderId="51" xfId="0" applyNumberFormat="1" applyFont="1" applyFill="1" applyBorder="1" applyAlignment="1">
      <alignment vertical="center"/>
    </xf>
    <xf numFmtId="0" fontId="27" fillId="0" borderId="62" xfId="0" applyNumberFormat="1" applyFont="1" applyFill="1" applyBorder="1" applyAlignment="1">
      <alignment horizontal="center" vertical="center"/>
    </xf>
    <xf numFmtId="0" fontId="27" fillId="0" borderId="63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left" vertical="center" wrapText="1"/>
    </xf>
    <xf numFmtId="188" fontId="17" fillId="0" borderId="65" xfId="0" applyNumberFormat="1" applyFont="1" applyFill="1" applyBorder="1" applyAlignment="1">
      <alignment vertical="center"/>
    </xf>
    <xf numFmtId="49" fontId="25" fillId="33" borderId="38" xfId="0" applyNumberFormat="1" applyFont="1" applyFill="1" applyBorder="1" applyAlignment="1">
      <alignment vertical="center"/>
    </xf>
    <xf numFmtId="188" fontId="1" fillId="33" borderId="39" xfId="0" applyNumberFormat="1" applyFont="1" applyFill="1" applyBorder="1" applyAlignment="1">
      <alignment vertical="center"/>
    </xf>
    <xf numFmtId="0" fontId="2" fillId="0" borderId="62" xfId="0" applyNumberFormat="1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left" vertical="center" wrapText="1"/>
    </xf>
    <xf numFmtId="188" fontId="17" fillId="34" borderId="47" xfId="0" applyNumberFormat="1" applyFont="1" applyFill="1" applyBorder="1" applyAlignment="1">
      <alignment vertical="center"/>
    </xf>
    <xf numFmtId="0" fontId="2" fillId="0" borderId="66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left" vertical="center" wrapText="1"/>
    </xf>
    <xf numFmtId="188" fontId="17" fillId="0" borderId="49" xfId="0" applyNumberFormat="1" applyFont="1" applyFill="1" applyBorder="1" applyAlignment="1">
      <alignment vertical="center"/>
    </xf>
    <xf numFmtId="0" fontId="2" fillId="0" borderId="5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67" xfId="0" applyNumberFormat="1" applyFont="1" applyFill="1" applyBorder="1" applyAlignment="1">
      <alignment horizontal="center" vertical="center"/>
    </xf>
    <xf numFmtId="49" fontId="17" fillId="0" borderId="68" xfId="0" applyNumberFormat="1" applyFont="1" applyFill="1" applyBorder="1" applyAlignment="1">
      <alignment horizontal="left" vertical="center" wrapText="1"/>
    </xf>
    <xf numFmtId="188" fontId="17" fillId="34" borderId="69" xfId="0" applyNumberFormat="1" applyFont="1" applyFill="1" applyBorder="1" applyAlignment="1">
      <alignment vertical="center"/>
    </xf>
    <xf numFmtId="49" fontId="2" fillId="0" borderId="68" xfId="0" applyNumberFormat="1" applyFont="1" applyFill="1" applyBorder="1" applyAlignment="1">
      <alignment horizontal="left" vertical="center" wrapText="1"/>
    </xf>
    <xf numFmtId="188" fontId="17" fillId="0" borderId="69" xfId="0" applyNumberFormat="1" applyFont="1" applyFill="1" applyBorder="1" applyAlignment="1">
      <alignment vertical="center"/>
    </xf>
    <xf numFmtId="0" fontId="2" fillId="0" borderId="70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left" vertical="center" wrapText="1"/>
    </xf>
    <xf numFmtId="188" fontId="17" fillId="0" borderId="72" xfId="0" applyNumberFormat="1" applyFont="1" applyFill="1" applyBorder="1" applyAlignment="1">
      <alignment vertical="center"/>
    </xf>
    <xf numFmtId="0" fontId="25" fillId="33" borderId="56" xfId="0" applyFont="1" applyFill="1" applyBorder="1" applyAlignment="1">
      <alignment horizontal="left" vertical="center" wrapText="1"/>
    </xf>
    <xf numFmtId="188" fontId="1" fillId="33" borderId="57" xfId="0" applyNumberFormat="1" applyFont="1" applyFill="1" applyBorder="1" applyAlignment="1">
      <alignment vertical="center"/>
    </xf>
    <xf numFmtId="0" fontId="17" fillId="0" borderId="7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8" fontId="17" fillId="0" borderId="61" xfId="0" applyNumberFormat="1" applyFont="1" applyFill="1" applyBorder="1" applyAlignment="1">
      <alignment vertical="center"/>
    </xf>
    <xf numFmtId="0" fontId="17" fillId="0" borderId="74" xfId="0" applyFont="1" applyFill="1" applyBorder="1" applyAlignment="1">
      <alignment vertical="center"/>
    </xf>
    <xf numFmtId="49" fontId="2" fillId="0" borderId="54" xfId="0" applyNumberFormat="1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vertical="center" wrapText="1"/>
    </xf>
    <xf numFmtId="49" fontId="2" fillId="0" borderId="63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wrapText="1"/>
    </xf>
    <xf numFmtId="49" fontId="2" fillId="0" borderId="78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188" fontId="17" fillId="0" borderId="78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88" fontId="17" fillId="0" borderId="0" xfId="0" applyNumberFormat="1" applyFont="1" applyFill="1" applyBorder="1" applyAlignment="1">
      <alignment vertical="center"/>
    </xf>
    <xf numFmtId="0" fontId="25" fillId="37" borderId="56" xfId="0" applyFont="1" applyFill="1" applyBorder="1" applyAlignment="1">
      <alignment horizontal="left" vertical="center" wrapText="1"/>
    </xf>
    <xf numFmtId="49" fontId="2" fillId="0" borderId="70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 wrapText="1"/>
    </xf>
    <xf numFmtId="188" fontId="17" fillId="34" borderId="72" xfId="0" applyNumberFormat="1" applyFont="1" applyFill="1" applyBorder="1" applyAlignment="1">
      <alignment horizontal="right" vertical="center"/>
    </xf>
    <xf numFmtId="49" fontId="2" fillId="0" borderId="79" xfId="0" applyNumberFormat="1" applyFont="1" applyBorder="1" applyAlignment="1">
      <alignment horizontal="center" vertical="center"/>
    </xf>
    <xf numFmtId="0" fontId="30" fillId="0" borderId="80" xfId="0" applyFont="1" applyBorder="1" applyAlignment="1">
      <alignment horizontal="left" vertical="center" wrapText="1"/>
    </xf>
    <xf numFmtId="188" fontId="17" fillId="0" borderId="81" xfId="0" applyNumberFormat="1" applyFont="1" applyFill="1" applyBorder="1" applyAlignment="1">
      <alignment horizontal="right" vertical="center"/>
    </xf>
    <xf numFmtId="49" fontId="2" fillId="0" borderId="62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188" fontId="17" fillId="34" borderId="47" xfId="0" applyNumberFormat="1" applyFont="1" applyFill="1" applyBorder="1" applyAlignment="1">
      <alignment horizontal="right" vertical="center"/>
    </xf>
    <xf numFmtId="49" fontId="2" fillId="0" borderId="66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 wrapText="1"/>
    </xf>
    <xf numFmtId="188" fontId="17" fillId="38" borderId="49" xfId="0" applyNumberFormat="1" applyFont="1" applyFill="1" applyBorder="1" applyAlignment="1">
      <alignment horizontal="right" vertical="center"/>
    </xf>
    <xf numFmtId="0" fontId="30" fillId="0" borderId="48" xfId="0" applyFont="1" applyBorder="1" applyAlignment="1">
      <alignment horizontal="left" vertical="center" wrapText="1"/>
    </xf>
    <xf numFmtId="188" fontId="17" fillId="0" borderId="49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center" vertical="center"/>
    </xf>
    <xf numFmtId="188" fontId="17" fillId="0" borderId="57" xfId="0" applyNumberFormat="1" applyFont="1" applyFill="1" applyBorder="1" applyAlignment="1">
      <alignment horizontal="right" vertical="center"/>
    </xf>
    <xf numFmtId="188" fontId="1" fillId="37" borderId="39" xfId="0" applyNumberFormat="1" applyFont="1" applyFill="1" applyBorder="1" applyAlignment="1">
      <alignment horizontal="right" vertical="center"/>
    </xf>
    <xf numFmtId="0" fontId="2" fillId="37" borderId="41" xfId="0" applyFont="1" applyFill="1" applyBorder="1" applyAlignment="1">
      <alignment vertical="center"/>
    </xf>
    <xf numFmtId="193" fontId="26" fillId="37" borderId="42" xfId="0" applyNumberFormat="1" applyFont="1" applyFill="1" applyBorder="1" applyAlignment="1">
      <alignment vertical="center"/>
    </xf>
    <xf numFmtId="0" fontId="22" fillId="33" borderId="53" xfId="0" applyFont="1" applyFill="1" applyBorder="1" applyAlignment="1">
      <alignment vertical="center"/>
    </xf>
    <xf numFmtId="193" fontId="26" fillId="37" borderId="58" xfId="0" applyNumberFormat="1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vertical="center"/>
    </xf>
    <xf numFmtId="193" fontId="26" fillId="0" borderId="7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93" fontId="26" fillId="0" borderId="0" xfId="0" applyNumberFormat="1" applyFont="1" applyFill="1" applyBorder="1" applyAlignment="1">
      <alignment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>
      <alignment horizontal="left" vertical="center"/>
    </xf>
    <xf numFmtId="0" fontId="2" fillId="34" borderId="44" xfId="0" applyNumberFormat="1" applyFont="1" applyFill="1" applyBorder="1" applyAlignment="1">
      <alignment horizontal="left" vertical="center" wrapText="1"/>
    </xf>
    <xf numFmtId="188" fontId="1" fillId="34" borderId="45" xfId="0" applyNumberFormat="1" applyFont="1" applyFill="1" applyBorder="1" applyAlignment="1">
      <alignment horizontal="right" vertical="center"/>
    </xf>
    <xf numFmtId="49" fontId="1" fillId="38" borderId="53" xfId="0" applyNumberFormat="1" applyFont="1" applyFill="1" applyBorder="1" applyAlignment="1">
      <alignment horizontal="left" vertical="center" wrapText="1"/>
    </xf>
    <xf numFmtId="188" fontId="17" fillId="34" borderId="61" xfId="0" applyNumberFormat="1" applyFont="1" applyFill="1" applyBorder="1" applyAlignment="1">
      <alignment horizontal="right" vertical="center"/>
    </xf>
    <xf numFmtId="49" fontId="2" fillId="0" borderId="71" xfId="0" applyNumberFormat="1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50" xfId="0" applyNumberFormat="1" applyFont="1" applyBorder="1" applyAlignment="1">
      <alignment horizontal="left" vertical="center" wrapText="1"/>
    </xf>
    <xf numFmtId="0" fontId="2" fillId="0" borderId="75" xfId="0" applyNumberFormat="1" applyFont="1" applyBorder="1" applyAlignment="1">
      <alignment horizontal="left" vertical="center" wrapText="1"/>
    </xf>
    <xf numFmtId="188" fontId="17" fillId="0" borderId="51" xfId="0" applyNumberFormat="1" applyFont="1" applyFill="1" applyBorder="1" applyAlignment="1">
      <alignment horizontal="right" vertical="center"/>
    </xf>
    <xf numFmtId="49" fontId="2" fillId="0" borderId="62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justify" vertical="top" wrapText="1"/>
    </xf>
    <xf numFmtId="49" fontId="2" fillId="0" borderId="59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justify" vertical="top" wrapText="1"/>
    </xf>
    <xf numFmtId="49" fontId="2" fillId="0" borderId="54" xfId="0" applyNumberFormat="1" applyFont="1" applyFill="1" applyBorder="1" applyAlignment="1">
      <alignment horizontal="left" vertical="center"/>
    </xf>
    <xf numFmtId="0" fontId="2" fillId="34" borderId="75" xfId="0" applyFont="1" applyFill="1" applyBorder="1" applyAlignment="1">
      <alignment vertical="center" wrapText="1"/>
    </xf>
    <xf numFmtId="49" fontId="2" fillId="0" borderId="66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49" fontId="1" fillId="39" borderId="53" xfId="0" applyNumberFormat="1" applyFont="1" applyFill="1" applyBorder="1" applyAlignment="1">
      <alignment horizontal="left" vertical="center" wrapText="1"/>
    </xf>
    <xf numFmtId="188" fontId="1" fillId="39" borderId="58" xfId="0" applyNumberFormat="1" applyFont="1" applyFill="1" applyBorder="1" applyAlignment="1">
      <alignment horizontal="right" vertical="center"/>
    </xf>
    <xf numFmtId="49" fontId="2" fillId="0" borderId="60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horizontal="left" vertical="center"/>
    </xf>
    <xf numFmtId="49" fontId="2" fillId="0" borderId="50" xfId="0" applyNumberFormat="1" applyFont="1" applyBorder="1" applyAlignment="1">
      <alignment horizontal="left" vertical="center" wrapText="1"/>
    </xf>
    <xf numFmtId="188" fontId="17" fillId="39" borderId="58" xfId="0" applyNumberFormat="1" applyFont="1" applyFill="1" applyBorder="1" applyAlignment="1">
      <alignment horizontal="right" vertical="center"/>
    </xf>
    <xf numFmtId="49" fontId="2" fillId="0" borderId="70" xfId="0" applyNumberFormat="1" applyFont="1" applyFill="1" applyBorder="1" applyAlignment="1">
      <alignment horizontal="left" vertical="center"/>
    </xf>
    <xf numFmtId="0" fontId="2" fillId="34" borderId="71" xfId="0" applyFont="1" applyFill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34" borderId="46" xfId="0" applyFont="1" applyFill="1" applyBorder="1" applyAlignment="1">
      <alignment vertical="top" wrapText="1"/>
    </xf>
    <xf numFmtId="49" fontId="2" fillId="0" borderId="63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vertical="top" wrapText="1"/>
    </xf>
    <xf numFmtId="188" fontId="17" fillId="0" borderId="65" xfId="0" applyNumberFormat="1" applyFont="1" applyFill="1" applyBorder="1" applyAlignment="1">
      <alignment horizontal="right" vertical="center"/>
    </xf>
    <xf numFmtId="49" fontId="25" fillId="33" borderId="38" xfId="0" applyNumberFormat="1" applyFont="1" applyFill="1" applyBorder="1" applyAlignment="1">
      <alignment horizontal="left" vertical="center" wrapText="1"/>
    </xf>
    <xf numFmtId="188" fontId="1" fillId="33" borderId="39" xfId="0" applyNumberFormat="1" applyFont="1" applyFill="1" applyBorder="1" applyAlignment="1">
      <alignment horizontal="right"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left" vertical="center" wrapText="1"/>
    </xf>
    <xf numFmtId="0" fontId="2" fillId="0" borderId="83" xfId="0" applyFont="1" applyBorder="1" applyAlignment="1">
      <alignment horizontal="justify" vertical="center" wrapText="1"/>
    </xf>
    <xf numFmtId="188" fontId="17" fillId="0" borderId="47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justify" vertical="center" wrapText="1"/>
    </xf>
    <xf numFmtId="188" fontId="17" fillId="40" borderId="49" xfId="0" applyNumberFormat="1" applyFont="1" applyFill="1" applyBorder="1" applyAlignment="1">
      <alignment vertical="center"/>
    </xf>
    <xf numFmtId="49" fontId="2" fillId="0" borderId="64" xfId="0" applyNumberFormat="1" applyFont="1" applyBorder="1" applyAlignment="1">
      <alignment horizontal="left" vertical="center" wrapText="1"/>
    </xf>
    <xf numFmtId="0" fontId="2" fillId="0" borderId="46" xfId="0" applyFont="1" applyBorder="1" applyAlignment="1">
      <alignment vertical="top" wrapText="1"/>
    </xf>
    <xf numFmtId="49" fontId="2" fillId="0" borderId="79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vertical="top" wrapText="1"/>
    </xf>
    <xf numFmtId="49" fontId="17" fillId="0" borderId="60" xfId="0" applyNumberFormat="1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left" vertical="center" wrapText="1"/>
    </xf>
    <xf numFmtId="49" fontId="2" fillId="0" borderId="84" xfId="0" applyNumberFormat="1" applyFont="1" applyFill="1" applyBorder="1" applyAlignment="1">
      <alignment horizontal="left" vertical="center" wrapText="1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86" xfId="0" applyFont="1" applyBorder="1" applyAlignment="1">
      <alignment vertical="center" wrapText="1"/>
    </xf>
    <xf numFmtId="188" fontId="17" fillId="0" borderId="81" xfId="0" applyNumberFormat="1" applyFont="1" applyFill="1" applyBorder="1" applyAlignment="1">
      <alignment vertical="center"/>
    </xf>
    <xf numFmtId="0" fontId="2" fillId="0" borderId="77" xfId="0" applyFont="1" applyBorder="1" applyAlignment="1">
      <alignment vertical="center" wrapText="1"/>
    </xf>
    <xf numFmtId="49" fontId="17" fillId="0" borderId="44" xfId="0" applyNumberFormat="1" applyFont="1" applyBorder="1" applyAlignment="1">
      <alignment horizontal="left" vertical="center" wrapText="1"/>
    </xf>
    <xf numFmtId="188" fontId="17" fillId="34" borderId="45" xfId="0" applyNumberFormat="1" applyFont="1" applyFill="1" applyBorder="1" applyAlignment="1">
      <alignment horizontal="right" vertical="center"/>
    </xf>
    <xf numFmtId="49" fontId="2" fillId="0" borderId="53" xfId="0" applyNumberFormat="1" applyFont="1" applyBorder="1" applyAlignment="1">
      <alignment horizontal="left" vertical="center" wrapText="1"/>
    </xf>
    <xf numFmtId="188" fontId="17" fillId="0" borderId="61" xfId="0" applyNumberFormat="1" applyFont="1" applyFill="1" applyBorder="1" applyAlignment="1">
      <alignment horizontal="right" vertical="center"/>
    </xf>
    <xf numFmtId="49" fontId="17" fillId="0" borderId="71" xfId="0" applyNumberFormat="1" applyFont="1" applyBorder="1" applyAlignment="1">
      <alignment horizontal="left" vertical="center" wrapText="1"/>
    </xf>
    <xf numFmtId="49" fontId="2" fillId="0" borderId="87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left" vertical="center" wrapText="1"/>
    </xf>
    <xf numFmtId="49" fontId="2" fillId="0" borderId="88" xfId="0" applyNumberFormat="1" applyFont="1" applyBorder="1" applyAlignment="1">
      <alignment horizontal="center" vertical="center"/>
    </xf>
    <xf numFmtId="0" fontId="2" fillId="0" borderId="80" xfId="0" applyNumberFormat="1" applyFont="1" applyBorder="1" applyAlignment="1">
      <alignment horizontal="left" vertical="center" wrapText="1"/>
    </xf>
    <xf numFmtId="49" fontId="2" fillId="0" borderId="89" xfId="0" applyNumberFormat="1" applyFont="1" applyBorder="1" applyAlignment="1">
      <alignment horizontal="center" vertical="center"/>
    </xf>
    <xf numFmtId="0" fontId="2" fillId="0" borderId="84" xfId="0" applyNumberFormat="1" applyFont="1" applyBorder="1" applyAlignment="1">
      <alignment horizontal="left" vertical="center" wrapText="1"/>
    </xf>
    <xf numFmtId="49" fontId="2" fillId="0" borderId="90" xfId="0" applyNumberFormat="1" applyFont="1" applyBorder="1" applyAlignment="1">
      <alignment horizontal="center" vertical="center"/>
    </xf>
    <xf numFmtId="0" fontId="2" fillId="0" borderId="91" xfId="0" applyNumberFormat="1" applyFont="1" applyBorder="1" applyAlignment="1">
      <alignment horizontal="left" vertical="center" wrapText="1"/>
    </xf>
    <xf numFmtId="49" fontId="2" fillId="0" borderId="92" xfId="0" applyNumberFormat="1" applyFont="1" applyBorder="1" applyAlignment="1">
      <alignment horizontal="center" vertical="center"/>
    </xf>
    <xf numFmtId="0" fontId="2" fillId="0" borderId="93" xfId="0" applyFont="1" applyFill="1" applyBorder="1" applyAlignment="1">
      <alignment vertical="top" wrapText="1"/>
    </xf>
    <xf numFmtId="49" fontId="2" fillId="0" borderId="94" xfId="0" applyNumberFormat="1" applyFont="1" applyBorder="1" applyAlignment="1">
      <alignment horizontal="center" vertical="center"/>
    </xf>
    <xf numFmtId="0" fontId="17" fillId="0" borderId="53" xfId="0" applyNumberFormat="1" applyFont="1" applyBorder="1" applyAlignment="1">
      <alignment horizontal="left" vertical="center" wrapText="1"/>
    </xf>
    <xf numFmtId="188" fontId="17" fillId="34" borderId="58" xfId="0" applyNumberFormat="1" applyFont="1" applyFill="1" applyBorder="1" applyAlignment="1">
      <alignment horizontal="right" vertical="center"/>
    </xf>
    <xf numFmtId="49" fontId="2" fillId="0" borderId="46" xfId="0" applyNumberFormat="1" applyFont="1" applyBorder="1" applyAlignment="1">
      <alignment horizontal="left" vertical="center" wrapText="1"/>
    </xf>
    <xf numFmtId="49" fontId="17" fillId="0" borderId="71" xfId="0" applyNumberFormat="1" applyFont="1" applyFill="1" applyBorder="1" applyAlignment="1">
      <alignment horizontal="left" vertical="center" wrapText="1"/>
    </xf>
    <xf numFmtId="188" fontId="17" fillId="34" borderId="72" xfId="0" applyNumberFormat="1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horizontal="left" vertical="center" wrapText="1"/>
    </xf>
    <xf numFmtId="49" fontId="2" fillId="33" borderId="55" xfId="0" applyNumberFormat="1" applyFont="1" applyFill="1" applyBorder="1" applyAlignment="1">
      <alignment horizontal="center" vertical="center"/>
    </xf>
    <xf numFmtId="49" fontId="25" fillId="33" borderId="56" xfId="0" applyNumberFormat="1" applyFont="1" applyFill="1" applyBorder="1" applyAlignment="1">
      <alignment horizontal="left" vertical="center" wrapText="1"/>
    </xf>
    <xf numFmtId="0" fontId="1" fillId="6" borderId="44" xfId="0" applyNumberFormat="1" applyFont="1" applyFill="1" applyBorder="1" applyAlignment="1">
      <alignment horizontal="left" vertical="center" wrapText="1"/>
    </xf>
    <xf numFmtId="2" fontId="1" fillId="6" borderId="45" xfId="0" applyNumberFormat="1" applyFont="1" applyFill="1" applyBorder="1" applyAlignment="1">
      <alignment vertical="center"/>
    </xf>
    <xf numFmtId="0" fontId="91" fillId="0" borderId="0" xfId="0" applyFont="1" applyFill="1" applyBorder="1" applyAlignment="1">
      <alignment/>
    </xf>
    <xf numFmtId="49" fontId="2" fillId="0" borderId="62" xfId="53" applyNumberFormat="1" applyFont="1" applyFill="1" applyBorder="1" applyAlignment="1">
      <alignment horizontal="center" vertical="center" wrapText="1"/>
      <protection/>
    </xf>
    <xf numFmtId="0" fontId="2" fillId="0" borderId="84" xfId="53" applyNumberFormat="1" applyFont="1" applyBorder="1" applyAlignment="1">
      <alignment horizontal="left" vertical="center" wrapText="1"/>
      <protection/>
    </xf>
    <xf numFmtId="188" fontId="17" fillId="6" borderId="61" xfId="0" applyNumberFormat="1" applyFont="1" applyFill="1" applyBorder="1" applyAlignment="1">
      <alignment vertical="center"/>
    </xf>
    <xf numFmtId="49" fontId="2" fillId="0" borderId="70" xfId="53" applyNumberFormat="1" applyFont="1" applyFill="1" applyBorder="1" applyAlignment="1">
      <alignment horizontal="center" vertical="center" wrapText="1"/>
      <protection/>
    </xf>
    <xf numFmtId="0" fontId="2" fillId="0" borderId="95" xfId="53" applyNumberFormat="1" applyFont="1" applyBorder="1" applyAlignment="1">
      <alignment horizontal="left" vertical="center" wrapText="1"/>
      <protection/>
    </xf>
    <xf numFmtId="49" fontId="2" fillId="0" borderId="59" xfId="53" applyNumberFormat="1" applyFont="1" applyFill="1" applyBorder="1" applyAlignment="1">
      <alignment horizontal="center" vertical="center" wrapText="1"/>
      <protection/>
    </xf>
    <xf numFmtId="0" fontId="2" fillId="0" borderId="96" xfId="53" applyNumberFormat="1" applyFont="1" applyBorder="1" applyAlignment="1">
      <alignment horizontal="left" vertical="center" wrapText="1"/>
      <protection/>
    </xf>
    <xf numFmtId="49" fontId="2" fillId="0" borderId="54" xfId="53" applyNumberFormat="1" applyFont="1" applyFill="1" applyBorder="1" applyAlignment="1">
      <alignment horizontal="center" vertical="center" wrapText="1"/>
      <protection/>
    </xf>
    <xf numFmtId="0" fontId="2" fillId="0" borderId="97" xfId="53" applyNumberFormat="1" applyFont="1" applyFill="1" applyBorder="1" applyAlignment="1">
      <alignment horizontal="left" vertical="center" wrapText="1"/>
      <protection/>
    </xf>
    <xf numFmtId="188" fontId="17" fillId="6" borderId="72" xfId="0" applyNumberFormat="1" applyFont="1" applyFill="1" applyBorder="1" applyAlignment="1">
      <alignment vertical="center"/>
    </xf>
    <xf numFmtId="0" fontId="2" fillId="0" borderId="98" xfId="53" applyNumberFormat="1" applyFont="1" applyBorder="1" applyAlignment="1">
      <alignment horizontal="left" vertical="center" wrapText="1"/>
      <protection/>
    </xf>
    <xf numFmtId="49" fontId="17" fillId="0" borderId="70" xfId="53" applyNumberFormat="1" applyFont="1" applyFill="1" applyBorder="1" applyAlignment="1">
      <alignment horizontal="center" vertical="center" wrapText="1"/>
      <protection/>
    </xf>
    <xf numFmtId="0" fontId="1" fillId="6" borderId="99" xfId="53" applyNumberFormat="1" applyFont="1" applyFill="1" applyBorder="1" applyAlignment="1">
      <alignment horizontal="left" vertical="center" wrapText="1"/>
      <protection/>
    </xf>
    <xf numFmtId="188" fontId="1" fillId="6" borderId="72" xfId="0" applyNumberFormat="1" applyFont="1" applyFill="1" applyBorder="1" applyAlignment="1">
      <alignment vertical="center"/>
    </xf>
    <xf numFmtId="0" fontId="2" fillId="0" borderId="98" xfId="53" applyNumberFormat="1" applyFont="1" applyFill="1" applyBorder="1" applyAlignment="1">
      <alignment horizontal="left" vertical="center" wrapText="1"/>
      <protection/>
    </xf>
    <xf numFmtId="49" fontId="2" fillId="0" borderId="98" xfId="53" applyNumberFormat="1" applyFont="1" applyBorder="1" applyAlignment="1">
      <alignment horizontal="left" vertical="center" wrapText="1"/>
      <protection/>
    </xf>
    <xf numFmtId="49" fontId="17" fillId="0" borderId="43" xfId="53" applyNumberFormat="1" applyFont="1" applyFill="1" applyBorder="1" applyAlignment="1">
      <alignment horizontal="center" vertical="center" wrapText="1"/>
      <protection/>
    </xf>
    <xf numFmtId="0" fontId="1" fillId="6" borderId="96" xfId="53" applyNumberFormat="1" applyFont="1" applyFill="1" applyBorder="1" applyAlignment="1">
      <alignment horizontal="left" vertical="center" wrapText="1"/>
      <protection/>
    </xf>
    <xf numFmtId="188" fontId="1" fillId="6" borderId="45" xfId="0" applyNumberFormat="1" applyFont="1" applyFill="1" applyBorder="1" applyAlignment="1">
      <alignment vertical="center"/>
    </xf>
    <xf numFmtId="49" fontId="2" fillId="0" borderId="97" xfId="53" applyNumberFormat="1" applyFont="1" applyBorder="1" applyAlignment="1">
      <alignment horizontal="left" vertical="center" wrapText="1"/>
      <protection/>
    </xf>
    <xf numFmtId="188" fontId="17" fillId="6" borderId="47" xfId="0" applyNumberFormat="1" applyFont="1" applyFill="1" applyBorder="1" applyAlignment="1">
      <alignment vertical="center"/>
    </xf>
    <xf numFmtId="49" fontId="2" fillId="0" borderId="66" xfId="53" applyNumberFormat="1" applyFont="1" applyFill="1" applyBorder="1" applyAlignment="1">
      <alignment horizontal="center" vertical="center" wrapText="1"/>
      <protection/>
    </xf>
    <xf numFmtId="49" fontId="2" fillId="0" borderId="91" xfId="53" applyNumberFormat="1" applyFont="1" applyBorder="1" applyAlignment="1">
      <alignment horizontal="left" vertical="center" wrapText="1"/>
      <protection/>
    </xf>
    <xf numFmtId="0" fontId="2" fillId="0" borderId="91" xfId="53" applyNumberFormat="1" applyFont="1" applyBorder="1" applyAlignment="1">
      <alignment horizontal="left" vertical="center" wrapText="1"/>
      <protection/>
    </xf>
    <xf numFmtId="49" fontId="2" fillId="0" borderId="79" xfId="53" applyNumberFormat="1" applyFont="1" applyFill="1" applyBorder="1" applyAlignment="1">
      <alignment horizontal="center" vertical="center" wrapText="1"/>
      <protection/>
    </xf>
    <xf numFmtId="49" fontId="2" fillId="0" borderId="85" xfId="53" applyNumberFormat="1" applyFont="1" applyBorder="1" applyAlignment="1">
      <alignment horizontal="left" vertical="center" wrapText="1"/>
      <protection/>
    </xf>
    <xf numFmtId="49" fontId="1" fillId="6" borderId="100" xfId="53" applyNumberFormat="1" applyFont="1" applyFill="1" applyBorder="1" applyAlignment="1">
      <alignment horizontal="left" vertical="center" wrapText="1"/>
      <protection/>
    </xf>
    <xf numFmtId="188" fontId="1" fillId="6" borderId="47" xfId="0" applyNumberFormat="1" applyFont="1" applyFill="1" applyBorder="1" applyAlignment="1">
      <alignment vertical="center"/>
    </xf>
    <xf numFmtId="49" fontId="2" fillId="0" borderId="99" xfId="53" applyNumberFormat="1" applyFont="1" applyBorder="1" applyAlignment="1">
      <alignment horizontal="left" vertical="center" wrapText="1"/>
      <protection/>
    </xf>
    <xf numFmtId="49" fontId="2" fillId="0" borderId="52" xfId="53" applyNumberFormat="1" applyFont="1" applyFill="1" applyBorder="1" applyAlignment="1">
      <alignment horizontal="center" vertical="center" wrapText="1"/>
      <protection/>
    </xf>
    <xf numFmtId="49" fontId="1" fillId="6" borderId="101" xfId="53" applyNumberFormat="1" applyFont="1" applyFill="1" applyBorder="1" applyAlignment="1">
      <alignment horizontal="left" vertical="center" wrapText="1"/>
      <protection/>
    </xf>
    <xf numFmtId="188" fontId="1" fillId="6" borderId="58" xfId="0" applyNumberFormat="1" applyFont="1" applyFill="1" applyBorder="1" applyAlignment="1">
      <alignment vertical="center"/>
    </xf>
    <xf numFmtId="0" fontId="2" fillId="0" borderId="95" xfId="53" applyNumberFormat="1" applyFont="1" applyFill="1" applyBorder="1" applyAlignment="1">
      <alignment horizontal="left" vertical="center" wrapText="1"/>
      <protection/>
    </xf>
    <xf numFmtId="188" fontId="17" fillId="6" borderId="69" xfId="0" applyNumberFormat="1" applyFont="1" applyFill="1" applyBorder="1" applyAlignment="1">
      <alignment vertical="center"/>
    </xf>
    <xf numFmtId="0" fontId="2" fillId="0" borderId="91" xfId="53" applyNumberFormat="1" applyFont="1" applyFill="1" applyBorder="1" applyAlignment="1">
      <alignment horizontal="left" vertical="center" wrapText="1"/>
      <protection/>
    </xf>
    <xf numFmtId="0" fontId="2" fillId="0" borderId="96" xfId="53" applyNumberFormat="1" applyFont="1" applyFill="1" applyBorder="1" applyAlignment="1">
      <alignment horizontal="left" vertical="center" wrapText="1"/>
      <protection/>
    </xf>
    <xf numFmtId="0" fontId="2" fillId="0" borderId="102" xfId="53" applyNumberFormat="1" applyFont="1" applyBorder="1" applyAlignment="1">
      <alignment horizontal="left" vertical="center" wrapText="1"/>
      <protection/>
    </xf>
    <xf numFmtId="0" fontId="2" fillId="0" borderId="93" xfId="53" applyNumberFormat="1" applyFont="1" applyBorder="1" applyAlignment="1">
      <alignment horizontal="left" vertical="center" wrapText="1"/>
      <protection/>
    </xf>
    <xf numFmtId="49" fontId="2" fillId="0" borderId="67" xfId="53" applyNumberFormat="1" applyFont="1" applyFill="1" applyBorder="1" applyAlignment="1">
      <alignment horizontal="center" vertical="center" wrapText="1"/>
      <protection/>
    </xf>
    <xf numFmtId="0" fontId="2" fillId="0" borderId="99" xfId="53" applyNumberFormat="1" applyFont="1" applyBorder="1" applyAlignment="1">
      <alignment horizontal="left" vertical="center" wrapText="1"/>
      <protection/>
    </xf>
    <xf numFmtId="0" fontId="2" fillId="0" borderId="0" xfId="53" applyNumberFormat="1" applyFont="1" applyFill="1" applyBorder="1" applyAlignment="1">
      <alignment horizontal="left" vertical="center" wrapText="1"/>
      <protection/>
    </xf>
    <xf numFmtId="0" fontId="2" fillId="0" borderId="93" xfId="53" applyNumberFormat="1" applyFont="1" applyFill="1" applyBorder="1" applyAlignment="1">
      <alignment horizontal="left" vertical="center" wrapText="1"/>
      <protection/>
    </xf>
    <xf numFmtId="0" fontId="2" fillId="0" borderId="0" xfId="53" applyNumberFormat="1" applyFont="1" applyBorder="1" applyAlignment="1">
      <alignment horizontal="left" vertical="center" wrapText="1"/>
      <protection/>
    </xf>
    <xf numFmtId="0" fontId="2" fillId="0" borderId="91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1" fillId="6" borderId="74" xfId="0" applyFont="1" applyFill="1" applyBorder="1" applyAlignment="1">
      <alignment vertical="center" wrapText="1"/>
    </xf>
    <xf numFmtId="188" fontId="25" fillId="6" borderId="58" xfId="0" applyNumberFormat="1" applyFont="1" applyFill="1" applyBorder="1" applyAlignment="1">
      <alignment vertical="center"/>
    </xf>
    <xf numFmtId="0" fontId="2" fillId="0" borderId="74" xfId="0" applyNumberFormat="1" applyFont="1" applyBorder="1" applyAlignment="1">
      <alignment vertical="center" wrapText="1"/>
    </xf>
    <xf numFmtId="188" fontId="17" fillId="0" borderId="58" xfId="0" applyNumberFormat="1" applyFont="1" applyFill="1" applyBorder="1" applyAlignment="1">
      <alignment vertical="center"/>
    </xf>
    <xf numFmtId="0" fontId="2" fillId="0" borderId="83" xfId="0" applyFont="1" applyFill="1" applyBorder="1" applyAlignment="1">
      <alignment vertical="center" wrapText="1"/>
    </xf>
    <xf numFmtId="188" fontId="1" fillId="37" borderId="39" xfId="0" applyNumberFormat="1" applyFont="1" applyFill="1" applyBorder="1" applyAlignment="1">
      <alignment vertical="center"/>
    </xf>
    <xf numFmtId="188" fontId="3" fillId="0" borderId="0" xfId="0" applyNumberFormat="1" applyFont="1" applyAlignment="1">
      <alignment/>
    </xf>
    <xf numFmtId="10" fontId="26" fillId="37" borderId="42" xfId="0" applyNumberFormat="1" applyFont="1" applyFill="1" applyBorder="1" applyAlignment="1">
      <alignment vertical="center"/>
    </xf>
    <xf numFmtId="10" fontId="26" fillId="37" borderId="58" xfId="0" applyNumberFormat="1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10" fontId="26" fillId="0" borderId="75" xfId="0" applyNumberFormat="1" applyFont="1" applyFill="1" applyBorder="1" applyAlignment="1">
      <alignment vertical="center"/>
    </xf>
    <xf numFmtId="49" fontId="1" fillId="41" borderId="37" xfId="0" applyNumberFormat="1" applyFont="1" applyFill="1" applyBorder="1" applyAlignment="1">
      <alignment horizontal="center" vertical="center"/>
    </xf>
    <xf numFmtId="49" fontId="15" fillId="41" borderId="38" xfId="0" applyNumberFormat="1" applyFont="1" applyFill="1" applyBorder="1" applyAlignment="1">
      <alignment horizontal="left" vertical="center" wrapText="1"/>
    </xf>
    <xf numFmtId="188" fontId="1" fillId="41" borderId="39" xfId="0" applyNumberFormat="1" applyFont="1" applyFill="1" applyBorder="1" applyAlignment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22" fillId="41" borderId="41" xfId="0" applyFont="1" applyFill="1" applyBorder="1" applyAlignment="1">
      <alignment vertical="center"/>
    </xf>
    <xf numFmtId="2" fontId="22" fillId="41" borderId="42" xfId="0" applyNumberFormat="1" applyFont="1" applyFill="1" applyBorder="1" applyAlignment="1" applyProtection="1">
      <alignment vertical="center"/>
      <protection locked="0"/>
    </xf>
    <xf numFmtId="49" fontId="1" fillId="34" borderId="43" xfId="0" applyNumberFormat="1" applyFont="1" applyFill="1" applyBorder="1" applyAlignment="1">
      <alignment horizontal="center" vertical="center"/>
    </xf>
    <xf numFmtId="49" fontId="1" fillId="34" borderId="71" xfId="0" applyNumberFormat="1" applyFont="1" applyFill="1" applyBorder="1" applyAlignment="1">
      <alignment horizontal="left" vertical="center" wrapText="1"/>
    </xf>
    <xf numFmtId="188" fontId="1" fillId="34" borderId="72" xfId="0" applyNumberFormat="1" applyFont="1" applyFill="1" applyBorder="1" applyAlignment="1">
      <alignment vertical="center"/>
    </xf>
    <xf numFmtId="49" fontId="1" fillId="0" borderId="70" xfId="0" applyNumberFormat="1" applyFont="1" applyFill="1" applyBorder="1" applyAlignment="1">
      <alignment horizontal="center" vertical="center"/>
    </xf>
    <xf numFmtId="0" fontId="22" fillId="34" borderId="53" xfId="0" applyFont="1" applyFill="1" applyBorder="1" applyAlignment="1">
      <alignment vertical="center"/>
    </xf>
    <xf numFmtId="2" fontId="22" fillId="34" borderId="58" xfId="0" applyNumberFormat="1" applyFont="1" applyFill="1" applyBorder="1" applyAlignment="1" applyProtection="1">
      <alignment vertical="center"/>
      <protection locked="0"/>
    </xf>
    <xf numFmtId="49" fontId="2" fillId="37" borderId="54" xfId="0" applyNumberFormat="1" applyFont="1" applyFill="1" applyBorder="1" applyAlignment="1">
      <alignment horizontal="center" vertical="center"/>
    </xf>
    <xf numFmtId="49" fontId="25" fillId="37" borderId="60" xfId="0" applyNumberFormat="1" applyFont="1" applyFill="1" applyBorder="1" applyAlignment="1">
      <alignment horizontal="left" vertical="center" wrapText="1"/>
    </xf>
    <xf numFmtId="188" fontId="1" fillId="37" borderId="58" xfId="0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vertical="center" wrapText="1"/>
    </xf>
    <xf numFmtId="0" fontId="17" fillId="0" borderId="74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93" xfId="0" applyFont="1" applyBorder="1" applyAlignment="1">
      <alignment vertical="center" wrapText="1"/>
    </xf>
    <xf numFmtId="0" fontId="17" fillId="0" borderId="83" xfId="0" applyFont="1" applyFill="1" applyBorder="1" applyAlignment="1">
      <alignment vertical="center" wrapText="1"/>
    </xf>
    <xf numFmtId="0" fontId="2" fillId="0" borderId="34" xfId="0" applyFont="1" applyBorder="1" applyAlignment="1">
      <alignment vertical="top" wrapText="1"/>
    </xf>
    <xf numFmtId="0" fontId="17" fillId="0" borderId="83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5" fillId="42" borderId="53" xfId="0" applyFont="1" applyFill="1" applyBorder="1" applyAlignment="1">
      <alignment vertical="center" wrapText="1"/>
    </xf>
    <xf numFmtId="188" fontId="1" fillId="42" borderId="58" xfId="0" applyNumberFormat="1" applyFont="1" applyFill="1" applyBorder="1" applyAlignment="1">
      <alignment vertical="center"/>
    </xf>
    <xf numFmtId="0" fontId="17" fillId="0" borderId="48" xfId="0" applyFont="1" applyFill="1" applyBorder="1" applyAlignment="1">
      <alignment vertical="center" wrapText="1"/>
    </xf>
    <xf numFmtId="49" fontId="34" fillId="0" borderId="50" xfId="0" applyNumberFormat="1" applyFont="1" applyFill="1" applyBorder="1" applyAlignment="1">
      <alignment vertical="center" wrapText="1"/>
    </xf>
    <xf numFmtId="49" fontId="34" fillId="0" borderId="46" xfId="0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vertical="center" wrapText="1"/>
    </xf>
    <xf numFmtId="49" fontId="2" fillId="37" borderId="52" xfId="0" applyNumberFormat="1" applyFont="1" applyFill="1" applyBorder="1" applyAlignment="1">
      <alignment horizontal="center" vertical="center"/>
    </xf>
    <xf numFmtId="49" fontId="25" fillId="37" borderId="53" xfId="0" applyNumberFormat="1" applyFont="1" applyFill="1" applyBorder="1" applyAlignment="1">
      <alignment horizontal="left" vertical="center" wrapText="1"/>
    </xf>
    <xf numFmtId="188" fontId="2" fillId="0" borderId="58" xfId="0" applyNumberFormat="1" applyFont="1" applyFill="1" applyBorder="1" applyAlignment="1">
      <alignment vertical="center"/>
    </xf>
    <xf numFmtId="0" fontId="17" fillId="0" borderId="5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7" fillId="0" borderId="71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center" wrapText="1"/>
    </xf>
    <xf numFmtId="0" fontId="33" fillId="42" borderId="73" xfId="0" applyFont="1" applyFill="1" applyBorder="1" applyAlignment="1">
      <alignment vertical="center" wrapText="1"/>
    </xf>
    <xf numFmtId="188" fontId="25" fillId="42" borderId="45" xfId="0" applyNumberFormat="1" applyFont="1" applyFill="1" applyBorder="1" applyAlignment="1">
      <alignment vertical="center"/>
    </xf>
    <xf numFmtId="0" fontId="17" fillId="0" borderId="60" xfId="0" applyFont="1" applyFill="1" applyBorder="1" applyAlignment="1">
      <alignment vertical="center" wrapText="1"/>
    </xf>
    <xf numFmtId="188" fontId="17" fillId="0" borderId="61" xfId="61" applyNumberFormat="1" applyFont="1" applyFill="1" applyBorder="1" applyAlignment="1">
      <alignment vertical="center"/>
    </xf>
    <xf numFmtId="0" fontId="17" fillId="0" borderId="91" xfId="0" applyFont="1" applyBorder="1" applyAlignment="1">
      <alignment vertical="center" wrapText="1"/>
    </xf>
    <xf numFmtId="0" fontId="17" fillId="0" borderId="64" xfId="0" applyFont="1" applyFill="1" applyBorder="1" applyAlignment="1">
      <alignment vertical="center" wrapText="1"/>
    </xf>
    <xf numFmtId="49" fontId="1" fillId="34" borderId="37" xfId="0" applyNumberFormat="1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vertical="center" wrapText="1"/>
    </xf>
    <xf numFmtId="188" fontId="1" fillId="34" borderId="39" xfId="0" applyNumberFormat="1" applyFont="1" applyFill="1" applyBorder="1" applyAlignment="1">
      <alignment vertical="center"/>
    </xf>
    <xf numFmtId="0" fontId="22" fillId="0" borderId="70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vertical="center"/>
    </xf>
    <xf numFmtId="2" fontId="22" fillId="34" borderId="61" xfId="0" applyNumberFormat="1" applyFont="1" applyFill="1" applyBorder="1" applyAlignment="1" applyProtection="1">
      <alignment vertical="center"/>
      <protection locked="0"/>
    </xf>
    <xf numFmtId="49" fontId="2" fillId="38" borderId="52" xfId="0" applyNumberFormat="1" applyFont="1" applyFill="1" applyBorder="1" applyAlignment="1">
      <alignment horizontal="center" vertical="center"/>
    </xf>
    <xf numFmtId="0" fontId="25" fillId="38" borderId="74" xfId="0" applyFont="1" applyFill="1" applyBorder="1" applyAlignment="1">
      <alignment vertical="center" wrapText="1"/>
    </xf>
    <xf numFmtId="188" fontId="25" fillId="38" borderId="58" xfId="0" applyNumberFormat="1" applyFont="1" applyFill="1" applyBorder="1" applyAlignment="1">
      <alignment vertical="center"/>
    </xf>
    <xf numFmtId="0" fontId="17" fillId="0" borderId="53" xfId="0" applyFont="1" applyFill="1" applyBorder="1" applyAlignment="1">
      <alignment vertical="top" wrapText="1"/>
    </xf>
    <xf numFmtId="188" fontId="17" fillId="12" borderId="61" xfId="0" applyNumberFormat="1" applyFont="1" applyFill="1" applyBorder="1" applyAlignment="1">
      <alignment vertical="center"/>
    </xf>
    <xf numFmtId="0" fontId="17" fillId="0" borderId="68" xfId="0" applyFont="1" applyFill="1" applyBorder="1" applyAlignment="1">
      <alignment vertical="center" wrapText="1"/>
    </xf>
    <xf numFmtId="0" fontId="17" fillId="0" borderId="80" xfId="0" applyFont="1" applyFill="1" applyBorder="1" applyAlignment="1">
      <alignment vertical="center" wrapText="1"/>
    </xf>
    <xf numFmtId="0" fontId="1" fillId="34" borderId="38" xfId="0" applyFont="1" applyFill="1" applyBorder="1" applyAlignment="1">
      <alignment vertical="center" wrapText="1"/>
    </xf>
    <xf numFmtId="49" fontId="2" fillId="38" borderId="62" xfId="0" applyNumberFormat="1" applyFont="1" applyFill="1" applyBorder="1" applyAlignment="1">
      <alignment horizontal="center" vertical="center"/>
    </xf>
    <xf numFmtId="0" fontId="1" fillId="38" borderId="83" xfId="0" applyFont="1" applyFill="1" applyBorder="1" applyAlignment="1">
      <alignment vertical="center" wrapText="1"/>
    </xf>
    <xf numFmtId="188" fontId="25" fillId="38" borderId="47" xfId="0" applyNumberFormat="1" applyFont="1" applyFill="1" applyBorder="1" applyAlignment="1">
      <alignment vertical="center"/>
    </xf>
    <xf numFmtId="0" fontId="2" fillId="0" borderId="73" xfId="0" applyFont="1" applyFill="1" applyBorder="1" applyAlignment="1">
      <alignment vertical="center" wrapText="1"/>
    </xf>
    <xf numFmtId="49" fontId="1" fillId="37" borderId="103" xfId="0" applyNumberFormat="1" applyFont="1" applyFill="1" applyBorder="1" applyAlignment="1">
      <alignment horizontal="center" vertical="center"/>
    </xf>
    <xf numFmtId="49" fontId="15" fillId="37" borderId="104" xfId="0" applyNumberFormat="1" applyFont="1" applyFill="1" applyBorder="1" applyAlignment="1">
      <alignment vertical="center"/>
    </xf>
    <xf numFmtId="188" fontId="1" fillId="37" borderId="105" xfId="0" applyNumberFormat="1" applyFont="1" applyFill="1" applyBorder="1" applyAlignment="1">
      <alignment vertical="center"/>
    </xf>
    <xf numFmtId="49" fontId="37" fillId="0" borderId="60" xfId="0" applyNumberFormat="1" applyFont="1" applyFill="1" applyBorder="1" applyAlignment="1">
      <alignment vertical="center" wrapText="1"/>
    </xf>
    <xf numFmtId="188" fontId="1" fillId="38" borderId="61" xfId="0" applyNumberFormat="1" applyFont="1" applyFill="1" applyBorder="1" applyAlignment="1">
      <alignment vertical="center"/>
    </xf>
    <xf numFmtId="0" fontId="26" fillId="0" borderId="80" xfId="0" applyFont="1" applyFill="1" applyBorder="1" applyAlignment="1">
      <alignment horizontal="right" vertical="center"/>
    </xf>
    <xf numFmtId="10" fontId="26" fillId="0" borderId="81" xfId="0" applyNumberFormat="1" applyFont="1" applyFill="1" applyBorder="1" applyAlignment="1">
      <alignment vertical="center"/>
    </xf>
    <xf numFmtId="49" fontId="37" fillId="0" borderId="46" xfId="0" applyNumberFormat="1" applyFont="1" applyFill="1" applyBorder="1" applyAlignment="1">
      <alignment vertical="center" wrapText="1"/>
    </xf>
    <xf numFmtId="188" fontId="1" fillId="38" borderId="47" xfId="0" applyNumberFormat="1" applyFont="1" applyFill="1" applyBorder="1" applyAlignment="1">
      <alignment vertical="center"/>
    </xf>
    <xf numFmtId="0" fontId="26" fillId="0" borderId="50" xfId="0" applyFont="1" applyFill="1" applyBorder="1" applyAlignment="1">
      <alignment horizontal="right" vertical="center"/>
    </xf>
    <xf numFmtId="10" fontId="26" fillId="0" borderId="51" xfId="0" applyNumberFormat="1" applyFont="1" applyFill="1" applyBorder="1" applyAlignment="1">
      <alignment vertical="center"/>
    </xf>
    <xf numFmtId="49" fontId="22" fillId="37" borderId="106" xfId="0" applyNumberFormat="1" applyFont="1" applyFill="1" applyBorder="1" applyAlignment="1">
      <alignment horizontal="center" vertical="center"/>
    </xf>
    <xf numFmtId="49" fontId="1" fillId="37" borderId="107" xfId="0" applyNumberFormat="1" applyFont="1" applyFill="1" applyBorder="1" applyAlignment="1">
      <alignment vertical="center" wrapText="1"/>
    </xf>
    <xf numFmtId="188" fontId="1" fillId="37" borderId="108" xfId="0" applyNumberFormat="1" applyFont="1" applyFill="1" applyBorder="1" applyAlignment="1">
      <alignment vertical="center"/>
    </xf>
    <xf numFmtId="49" fontId="22" fillId="0" borderId="75" xfId="0" applyNumberFormat="1" applyFont="1" applyFill="1" applyBorder="1" applyAlignment="1">
      <alignment horizontal="center" vertical="center"/>
    </xf>
    <xf numFmtId="49" fontId="1" fillId="0" borderId="75" xfId="0" applyNumberFormat="1" applyFont="1" applyFill="1" applyBorder="1" applyAlignment="1">
      <alignment vertical="center" wrapText="1"/>
    </xf>
    <xf numFmtId="188" fontId="1" fillId="0" borderId="75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188" fontId="1" fillId="0" borderId="0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49" fontId="1" fillId="37" borderId="109" xfId="0" applyNumberFormat="1" applyFont="1" applyFill="1" applyBorder="1" applyAlignment="1">
      <alignment horizontal="center" vertical="center"/>
    </xf>
    <xf numFmtId="49" fontId="25" fillId="37" borderId="110" xfId="0" applyNumberFormat="1" applyFont="1" applyFill="1" applyBorder="1" applyAlignment="1">
      <alignment horizontal="left" vertical="center" wrapText="1"/>
    </xf>
    <xf numFmtId="188" fontId="1" fillId="37" borderId="57" xfId="0" applyNumberFormat="1" applyFont="1" applyFill="1" applyBorder="1" applyAlignment="1">
      <alignment vertical="center"/>
    </xf>
    <xf numFmtId="49" fontId="1" fillId="35" borderId="111" xfId="0" applyNumberFormat="1" applyFont="1" applyFill="1" applyBorder="1" applyAlignment="1">
      <alignment horizontal="center" vertical="center"/>
    </xf>
    <xf numFmtId="49" fontId="1" fillId="35" borderId="112" xfId="0" applyNumberFormat="1" applyFont="1" applyFill="1" applyBorder="1" applyAlignment="1">
      <alignment vertical="center" wrapText="1"/>
    </xf>
    <xf numFmtId="188" fontId="1" fillId="35" borderId="58" xfId="0" applyNumberFormat="1" applyFont="1" applyFill="1" applyBorder="1" applyAlignment="1">
      <alignment vertical="center"/>
    </xf>
    <xf numFmtId="49" fontId="2" fillId="0" borderId="84" xfId="0" applyNumberFormat="1" applyFont="1" applyBorder="1" applyAlignment="1">
      <alignment horizontal="left" vertical="center" wrapText="1"/>
    </xf>
    <xf numFmtId="49" fontId="2" fillId="0" borderId="93" xfId="0" applyNumberFormat="1" applyFont="1" applyBorder="1" applyAlignment="1">
      <alignment horizontal="left" vertical="center" wrapText="1"/>
    </xf>
    <xf numFmtId="0" fontId="1" fillId="35" borderId="113" xfId="0" applyFont="1" applyFill="1" applyBorder="1" applyAlignment="1">
      <alignment horizontal="left" vertical="center" wrapText="1"/>
    </xf>
    <xf numFmtId="0" fontId="2" fillId="0" borderId="114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49" fontId="1" fillId="35" borderId="94" xfId="0" applyNumberFormat="1" applyFont="1" applyFill="1" applyBorder="1" applyAlignment="1">
      <alignment horizontal="center" vertical="center"/>
    </xf>
    <xf numFmtId="49" fontId="1" fillId="35" borderId="113" xfId="0" applyNumberFormat="1" applyFont="1" applyFill="1" applyBorder="1" applyAlignment="1">
      <alignment vertical="center"/>
    </xf>
    <xf numFmtId="49" fontId="2" fillId="0" borderId="113" xfId="0" applyNumberFormat="1" applyFont="1" applyBorder="1" applyAlignment="1">
      <alignment horizontal="left" vertical="center" wrapText="1"/>
    </xf>
    <xf numFmtId="188" fontId="17" fillId="35" borderId="58" xfId="0" applyNumberFormat="1" applyFont="1" applyFill="1" applyBorder="1" applyAlignment="1">
      <alignment vertical="center"/>
    </xf>
    <xf numFmtId="188" fontId="17" fillId="38" borderId="58" xfId="0" applyNumberFormat="1" applyFont="1" applyFill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188" fontId="2" fillId="35" borderId="58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9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54" xfId="0" applyFont="1" applyBorder="1" applyAlignment="1">
      <alignment horizontal="center" vertical="center" wrapText="1"/>
    </xf>
    <xf numFmtId="49" fontId="1" fillId="37" borderId="115" xfId="0" applyNumberFormat="1" applyFont="1" applyFill="1" applyBorder="1" applyAlignment="1" applyProtection="1">
      <alignment horizontal="center" vertical="center"/>
      <protection/>
    </xf>
    <xf numFmtId="49" fontId="1" fillId="33" borderId="115" xfId="0" applyNumberFormat="1" applyFont="1" applyFill="1" applyBorder="1" applyAlignment="1" applyProtection="1">
      <alignment horizontal="center" vertical="center" wrapText="1"/>
      <protection/>
    </xf>
    <xf numFmtId="49" fontId="1" fillId="33" borderId="116" xfId="0" applyNumberFormat="1" applyFont="1" applyFill="1" applyBorder="1" applyAlignment="1" applyProtection="1">
      <alignment horizontal="center" vertical="center" wrapText="1"/>
      <protection/>
    </xf>
    <xf numFmtId="49" fontId="1" fillId="33" borderId="116" xfId="0" applyNumberFormat="1" applyFont="1" applyFill="1" applyBorder="1" applyAlignment="1" applyProtection="1">
      <alignment horizontal="center" vertical="center"/>
      <protection/>
    </xf>
    <xf numFmtId="49" fontId="1" fillId="33" borderId="38" xfId="0" applyNumberFormat="1" applyFont="1" applyFill="1" applyBorder="1" applyAlignment="1" applyProtection="1">
      <alignment horizontal="center" vertical="center" wrapText="1"/>
      <protection/>
    </xf>
    <xf numFmtId="188" fontId="1" fillId="37" borderId="117" xfId="0" applyNumberFormat="1" applyFont="1" applyFill="1" applyBorder="1" applyAlignment="1">
      <alignment vertical="center"/>
    </xf>
    <xf numFmtId="188" fontId="1" fillId="37" borderId="37" xfId="0" applyNumberFormat="1" applyFont="1" applyFill="1" applyBorder="1" applyAlignment="1">
      <alignment vertical="center"/>
    </xf>
    <xf numFmtId="188" fontId="1" fillId="37" borderId="118" xfId="0" applyNumberFormat="1" applyFont="1" applyFill="1" applyBorder="1" applyAlignment="1">
      <alignment vertical="center"/>
    </xf>
    <xf numFmtId="49" fontId="2" fillId="37" borderId="119" xfId="0" applyNumberFormat="1" applyFont="1" applyFill="1" applyBorder="1" applyAlignment="1" applyProtection="1">
      <alignment horizontal="center" vertical="center"/>
      <protection/>
    </xf>
    <xf numFmtId="49" fontId="1" fillId="37" borderId="119" xfId="0" applyNumberFormat="1" applyFont="1" applyFill="1" applyBorder="1" applyAlignment="1" applyProtection="1">
      <alignment horizontal="center" vertical="center" wrapText="1"/>
      <protection/>
    </xf>
    <xf numFmtId="49" fontId="1" fillId="37" borderId="120" xfId="0" applyNumberFormat="1" applyFont="1" applyFill="1" applyBorder="1" applyAlignment="1" applyProtection="1">
      <alignment horizontal="center" vertical="center" wrapText="1"/>
      <protection/>
    </xf>
    <xf numFmtId="49" fontId="1" fillId="37" borderId="120" xfId="0" applyNumberFormat="1" applyFont="1" applyFill="1" applyBorder="1" applyAlignment="1" applyProtection="1">
      <alignment horizontal="center" vertical="center"/>
      <protection/>
    </xf>
    <xf numFmtId="49" fontId="1" fillId="37" borderId="41" xfId="0" applyNumberFormat="1" applyFont="1" applyFill="1" applyBorder="1" applyAlignment="1" applyProtection="1">
      <alignment horizontal="center" vertical="center" wrapText="1"/>
      <protection/>
    </xf>
    <xf numFmtId="10" fontId="22" fillId="37" borderId="121" xfId="0" applyNumberFormat="1" applyFont="1" applyFill="1" applyBorder="1" applyAlignment="1">
      <alignment vertical="center"/>
    </xf>
    <xf numFmtId="10" fontId="22" fillId="37" borderId="40" xfId="0" applyNumberFormat="1" applyFont="1" applyFill="1" applyBorder="1" applyAlignment="1">
      <alignment vertical="center"/>
    </xf>
    <xf numFmtId="10" fontId="22" fillId="37" borderId="112" xfId="0" applyNumberFormat="1" applyFont="1" applyFill="1" applyBorder="1" applyAlignment="1">
      <alignment vertical="center"/>
    </xf>
    <xf numFmtId="49" fontId="2" fillId="0" borderId="97" xfId="0" applyNumberFormat="1" applyFont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 applyProtection="1">
      <alignment horizontal="center" vertical="center" wrapText="1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188" fontId="2" fillId="34" borderId="89" xfId="0" applyNumberFormat="1" applyFont="1" applyFill="1" applyBorder="1" applyAlignment="1">
      <alignment vertical="center"/>
    </xf>
    <xf numFmtId="188" fontId="2" fillId="34" borderId="62" xfId="0" applyNumberFormat="1" applyFont="1" applyFill="1" applyBorder="1" applyAlignment="1">
      <alignment vertical="center"/>
    </xf>
    <xf numFmtId="188" fontId="2" fillId="34" borderId="84" xfId="0" applyNumberFormat="1" applyFont="1" applyFill="1" applyBorder="1" applyAlignment="1">
      <alignment vertical="center"/>
    </xf>
    <xf numFmtId="49" fontId="22" fillId="0" borderId="100" xfId="0" applyNumberFormat="1" applyFont="1" applyBorder="1" applyAlignment="1" applyProtection="1">
      <alignment vertical="center" wrapText="1"/>
      <protection/>
    </xf>
    <xf numFmtId="188" fontId="2" fillId="0" borderId="89" xfId="0" applyNumberFormat="1" applyFont="1" applyBorder="1" applyAlignment="1">
      <alignment vertical="center"/>
    </xf>
    <xf numFmtId="188" fontId="2" fillId="0" borderId="62" xfId="0" applyNumberFormat="1" applyFont="1" applyBorder="1" applyAlignment="1">
      <alignment vertical="center"/>
    </xf>
    <xf numFmtId="188" fontId="2" fillId="0" borderId="84" xfId="0" applyNumberFormat="1" applyFont="1" applyBorder="1" applyAlignment="1">
      <alignment vertical="center"/>
    </xf>
    <xf numFmtId="49" fontId="2" fillId="0" borderId="96" xfId="0" applyNumberFormat="1" applyFont="1" applyBorder="1" applyAlignment="1" applyProtection="1">
      <alignment horizontal="center" vertical="center"/>
      <protection/>
    </xf>
    <xf numFmtId="49" fontId="2" fillId="0" borderId="96" xfId="0" applyNumberFormat="1" applyFont="1" applyFill="1" applyBorder="1" applyAlignment="1" applyProtection="1">
      <alignment horizontal="center" vertical="center" wrapText="1"/>
      <protection/>
    </xf>
    <xf numFmtId="49" fontId="2" fillId="0" borderId="96" xfId="0" applyNumberFormat="1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188" fontId="2" fillId="0" borderId="92" xfId="0" applyNumberFormat="1" applyFont="1" applyBorder="1" applyAlignment="1">
      <alignment vertical="center"/>
    </xf>
    <xf numFmtId="188" fontId="2" fillId="0" borderId="59" xfId="0" applyNumberFormat="1" applyFont="1" applyBorder="1" applyAlignment="1">
      <alignment vertical="center"/>
    </xf>
    <xf numFmtId="188" fontId="2" fillId="0" borderId="93" xfId="0" applyNumberFormat="1" applyFont="1" applyBorder="1" applyAlignment="1">
      <alignment vertical="center"/>
    </xf>
    <xf numFmtId="49" fontId="2" fillId="0" borderId="101" xfId="0" applyNumberFormat="1" applyFont="1" applyBorder="1" applyAlignment="1" applyProtection="1">
      <alignment horizontal="center" vertical="center"/>
      <protection/>
    </xf>
    <xf numFmtId="49" fontId="2" fillId="0" borderId="122" xfId="0" applyNumberFormat="1" applyFont="1" applyFill="1" applyBorder="1" applyAlignment="1" applyProtection="1">
      <alignment horizontal="center" vertical="center" wrapText="1"/>
      <protection/>
    </xf>
    <xf numFmtId="49" fontId="2" fillId="0" borderId="101" xfId="0" applyNumberFormat="1" applyFont="1" applyFill="1" applyBorder="1" applyAlignment="1" applyProtection="1">
      <alignment horizontal="center" vertical="center" wrapText="1"/>
      <protection/>
    </xf>
    <xf numFmtId="49" fontId="2" fillId="0" borderId="101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 wrapText="1"/>
      <protection/>
    </xf>
    <xf numFmtId="188" fontId="2" fillId="34" borderId="94" xfId="0" applyNumberFormat="1" applyFont="1" applyFill="1" applyBorder="1" applyAlignment="1">
      <alignment vertical="center"/>
    </xf>
    <xf numFmtId="188" fontId="2" fillId="34" borderId="52" xfId="0" applyNumberFormat="1" applyFont="1" applyFill="1" applyBorder="1" applyAlignment="1">
      <alignment vertical="center"/>
    </xf>
    <xf numFmtId="188" fontId="2" fillId="34" borderId="113" xfId="0" applyNumberFormat="1" applyFont="1" applyFill="1" applyBorder="1" applyAlignment="1">
      <alignment vertical="center"/>
    </xf>
    <xf numFmtId="188" fontId="2" fillId="38" borderId="94" xfId="0" applyNumberFormat="1" applyFont="1" applyFill="1" applyBorder="1" applyAlignment="1">
      <alignment vertical="center"/>
    </xf>
    <xf numFmtId="188" fontId="2" fillId="38" borderId="52" xfId="0" applyNumberFormat="1" applyFont="1" applyFill="1" applyBorder="1" applyAlignment="1">
      <alignment vertical="center"/>
    </xf>
    <xf numFmtId="188" fontId="2" fillId="38" borderId="113" xfId="0" applyNumberFormat="1" applyFont="1" applyFill="1" applyBorder="1" applyAlignment="1">
      <alignment vertical="center"/>
    </xf>
    <xf numFmtId="49" fontId="22" fillId="0" borderId="23" xfId="0" applyNumberFormat="1" applyFont="1" applyBorder="1" applyAlignment="1" applyProtection="1">
      <alignment vertical="center" wrapText="1"/>
      <protection/>
    </xf>
    <xf numFmtId="49" fontId="2" fillId="0" borderId="68" xfId="0" applyNumberFormat="1" applyFont="1" applyFill="1" applyBorder="1" applyAlignment="1" applyProtection="1">
      <alignment horizontal="center" vertical="center" wrapText="1"/>
      <protection/>
    </xf>
    <xf numFmtId="188" fontId="2" fillId="0" borderId="123" xfId="0" applyNumberFormat="1" applyFont="1" applyBorder="1" applyAlignment="1">
      <alignment vertical="center"/>
    </xf>
    <xf numFmtId="188" fontId="2" fillId="0" borderId="67" xfId="0" applyNumberFormat="1" applyFont="1" applyBorder="1" applyAlignment="1">
      <alignment vertical="center"/>
    </xf>
    <xf numFmtId="188" fontId="2" fillId="0" borderId="95" xfId="0" applyNumberFormat="1" applyFont="1" applyBorder="1" applyAlignment="1">
      <alignment vertical="center"/>
    </xf>
    <xf numFmtId="49" fontId="2" fillId="0" borderId="48" xfId="0" applyNumberFormat="1" applyFont="1" applyFill="1" applyBorder="1" applyAlignment="1" applyProtection="1">
      <alignment horizontal="center" vertical="center" wrapText="1"/>
      <protection/>
    </xf>
    <xf numFmtId="188" fontId="2" fillId="0" borderId="90" xfId="0" applyNumberFormat="1" applyFont="1" applyBorder="1" applyAlignment="1">
      <alignment vertical="center"/>
    </xf>
    <xf numFmtId="188" fontId="2" fillId="0" borderId="66" xfId="0" applyNumberFormat="1" applyFont="1" applyBorder="1" applyAlignment="1">
      <alignment vertical="center"/>
    </xf>
    <xf numFmtId="188" fontId="2" fillId="0" borderId="91" xfId="0" applyNumberFormat="1" applyFont="1" applyBorder="1" applyAlignment="1">
      <alignment vertical="center"/>
    </xf>
    <xf numFmtId="49" fontId="22" fillId="0" borderId="21" xfId="0" applyNumberFormat="1" applyFont="1" applyBorder="1" applyAlignment="1" applyProtection="1">
      <alignment vertical="center" wrapText="1"/>
      <protection/>
    </xf>
    <xf numFmtId="49" fontId="22" fillId="0" borderId="20" xfId="0" applyNumberFormat="1" applyFont="1" applyBorder="1" applyAlignment="1" applyProtection="1">
      <alignment vertical="center" wrapText="1"/>
      <protection/>
    </xf>
    <xf numFmtId="49" fontId="2" fillId="0" borderId="80" xfId="0" applyNumberFormat="1" applyFont="1" applyFill="1" applyBorder="1" applyAlignment="1" applyProtection="1">
      <alignment horizontal="center" vertical="center" wrapText="1"/>
      <protection/>
    </xf>
    <xf numFmtId="49" fontId="2" fillId="0" borderId="101" xfId="0" applyNumberFormat="1" applyFont="1" applyBorder="1" applyAlignment="1" applyProtection="1">
      <alignment horizontal="center" vertical="center" wrapText="1"/>
      <protection/>
    </xf>
    <xf numFmtId="49" fontId="22" fillId="0" borderId="101" xfId="0" applyNumberFormat="1" applyFont="1" applyBorder="1" applyAlignment="1" applyProtection="1">
      <alignment horizontal="center" vertical="center" wrapText="1"/>
      <protection/>
    </xf>
    <xf numFmtId="0" fontId="22" fillId="0" borderId="101" xfId="0" applyFont="1" applyBorder="1" applyAlignment="1">
      <alignment vertical="center" wrapText="1"/>
    </xf>
    <xf numFmtId="188" fontId="2" fillId="0" borderId="94" xfId="0" applyNumberFormat="1" applyFont="1" applyBorder="1" applyAlignment="1">
      <alignment vertical="center"/>
    </xf>
    <xf numFmtId="188" fontId="2" fillId="0" borderId="52" xfId="0" applyNumberFormat="1" applyFont="1" applyBorder="1" applyAlignment="1">
      <alignment vertical="center"/>
    </xf>
    <xf numFmtId="188" fontId="2" fillId="0" borderId="113" xfId="0" applyNumberFormat="1" applyFont="1" applyBorder="1" applyAlignment="1">
      <alignment vertical="center"/>
    </xf>
    <xf numFmtId="49" fontId="2" fillId="0" borderId="124" xfId="0" applyNumberFormat="1" applyFont="1" applyBorder="1" applyAlignment="1" applyProtection="1">
      <alignment horizontal="center" vertical="center"/>
      <protection/>
    </xf>
    <xf numFmtId="49" fontId="2" fillId="0" borderId="124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188" fontId="2" fillId="34" borderId="12" xfId="0" applyNumberFormat="1" applyFont="1" applyFill="1" applyBorder="1" applyAlignment="1">
      <alignment vertical="center"/>
    </xf>
    <xf numFmtId="188" fontId="2" fillId="34" borderId="70" xfId="0" applyNumberFormat="1" applyFont="1" applyFill="1" applyBorder="1" applyAlignment="1">
      <alignment vertical="center"/>
    </xf>
    <xf numFmtId="188" fontId="2" fillId="34" borderId="114" xfId="0" applyNumberFormat="1" applyFont="1" applyFill="1" applyBorder="1" applyAlignment="1">
      <alignment vertical="center"/>
    </xf>
    <xf numFmtId="49" fontId="2" fillId="0" borderId="84" xfId="0" applyNumberFormat="1" applyFont="1" applyFill="1" applyBorder="1" applyAlignment="1" applyProtection="1">
      <alignment horizontal="center" vertical="center" wrapText="1"/>
      <protection/>
    </xf>
    <xf numFmtId="49" fontId="2" fillId="0" borderId="99" xfId="0" applyNumberFormat="1" applyFont="1" applyBorder="1" applyAlignment="1" applyProtection="1">
      <alignment horizontal="center" vertical="center"/>
      <protection/>
    </xf>
    <xf numFmtId="49" fontId="2" fillId="0" borderId="91" xfId="0" applyNumberFormat="1" applyFont="1" applyFill="1" applyBorder="1" applyAlignment="1" applyProtection="1">
      <alignment horizontal="center" vertical="center" wrapText="1"/>
      <protection/>
    </xf>
    <xf numFmtId="49" fontId="2" fillId="0" borderId="85" xfId="0" applyNumberFormat="1" applyFont="1" applyFill="1" applyBorder="1" applyAlignment="1" applyProtection="1">
      <alignment horizontal="center" vertical="center" wrapText="1"/>
      <protection/>
    </xf>
    <xf numFmtId="188" fontId="2" fillId="0" borderId="88" xfId="0" applyNumberFormat="1" applyFont="1" applyBorder="1" applyAlignment="1">
      <alignment vertical="center"/>
    </xf>
    <xf numFmtId="188" fontId="2" fillId="0" borderId="79" xfId="0" applyNumberFormat="1" applyFont="1" applyBorder="1" applyAlignment="1">
      <alignment vertical="center"/>
    </xf>
    <xf numFmtId="188" fontId="2" fillId="0" borderId="85" xfId="0" applyNumberFormat="1" applyFont="1" applyBorder="1" applyAlignment="1">
      <alignment vertical="center"/>
    </xf>
    <xf numFmtId="49" fontId="2" fillId="0" borderId="122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188" fontId="2" fillId="38" borderId="12" xfId="0" applyNumberFormat="1" applyFont="1" applyFill="1" applyBorder="1" applyAlignment="1">
      <alignment vertical="center"/>
    </xf>
    <xf numFmtId="188" fontId="2" fillId="38" borderId="70" xfId="0" applyNumberFormat="1" applyFont="1" applyFill="1" applyBorder="1" applyAlignment="1">
      <alignment vertical="center"/>
    </xf>
    <xf numFmtId="188" fontId="2" fillId="38" borderId="114" xfId="0" applyNumberFormat="1" applyFont="1" applyFill="1" applyBorder="1" applyAlignment="1">
      <alignment vertical="center"/>
    </xf>
    <xf numFmtId="49" fontId="2" fillId="0" borderId="99" xfId="0" applyNumberFormat="1" applyFont="1" applyFill="1" applyBorder="1" applyAlignment="1" applyProtection="1">
      <alignment horizontal="center" vertical="center"/>
      <protection/>
    </xf>
    <xf numFmtId="49" fontId="2" fillId="0" borderId="100" xfId="0" applyNumberFormat="1" applyFont="1" applyFill="1" applyBorder="1" applyAlignment="1" applyProtection="1">
      <alignment horizontal="center" vertical="center"/>
      <protection/>
    </xf>
    <xf numFmtId="188" fontId="2" fillId="34" borderId="87" xfId="0" applyNumberFormat="1" applyFont="1" applyFill="1" applyBorder="1" applyAlignment="1">
      <alignment vertical="center"/>
    </xf>
    <xf numFmtId="188" fontId="2" fillId="34" borderId="54" xfId="0" applyNumberFormat="1" applyFont="1" applyFill="1" applyBorder="1" applyAlignment="1">
      <alignment vertical="center"/>
    </xf>
    <xf numFmtId="188" fontId="2" fillId="34" borderId="125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2" fillId="0" borderId="24" xfId="0" applyNumberFormat="1" applyFont="1" applyBorder="1" applyAlignment="1" applyProtection="1">
      <alignment vertical="center" wrapText="1"/>
      <protection/>
    </xf>
    <xf numFmtId="188" fontId="2" fillId="34" borderId="111" xfId="0" applyNumberFormat="1" applyFont="1" applyFill="1" applyBorder="1" applyAlignment="1">
      <alignment vertical="center"/>
    </xf>
    <xf numFmtId="188" fontId="2" fillId="34" borderId="43" xfId="0" applyNumberFormat="1" applyFont="1" applyFill="1" applyBorder="1" applyAlignment="1">
      <alignment vertical="center"/>
    </xf>
    <xf numFmtId="188" fontId="2" fillId="34" borderId="126" xfId="0" applyNumberFormat="1" applyFont="1" applyFill="1" applyBorder="1" applyAlignment="1">
      <alignment vertical="center"/>
    </xf>
    <xf numFmtId="188" fontId="2" fillId="38" borderId="87" xfId="0" applyNumberFormat="1" applyFont="1" applyFill="1" applyBorder="1" applyAlignment="1">
      <alignment vertical="center"/>
    </xf>
    <xf numFmtId="188" fontId="2" fillId="38" borderId="54" xfId="0" applyNumberFormat="1" applyFont="1" applyFill="1" applyBorder="1" applyAlignment="1">
      <alignment vertical="center"/>
    </xf>
    <xf numFmtId="188" fontId="2" fillId="38" borderId="125" xfId="0" applyNumberFormat="1" applyFont="1" applyFill="1" applyBorder="1" applyAlignment="1">
      <alignment vertical="center"/>
    </xf>
    <xf numFmtId="49" fontId="22" fillId="0" borderId="98" xfId="0" applyNumberFormat="1" applyFont="1" applyBorder="1" applyAlignment="1" applyProtection="1">
      <alignment vertical="center" wrapText="1"/>
      <protection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38" borderId="122" xfId="0" applyNumberFormat="1" applyFont="1" applyFill="1" applyBorder="1" applyAlignment="1" applyProtection="1">
      <alignment horizontal="center" vertical="center"/>
      <protection/>
    </xf>
    <xf numFmtId="49" fontId="2" fillId="38" borderId="101" xfId="0" applyNumberFormat="1" applyFont="1" applyFill="1" applyBorder="1" applyAlignment="1" applyProtection="1">
      <alignment horizontal="center" vertical="center"/>
      <protection/>
    </xf>
    <xf numFmtId="49" fontId="2" fillId="38" borderId="53" xfId="0" applyNumberFormat="1" applyFont="1" applyFill="1" applyBorder="1" applyAlignment="1" applyProtection="1">
      <alignment horizontal="center" vertical="center"/>
      <protection/>
    </xf>
    <xf numFmtId="49" fontId="2" fillId="34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97" xfId="0" applyNumberFormat="1" applyFont="1" applyFill="1" applyBorder="1" applyAlignment="1" applyProtection="1">
      <alignment vertical="center" wrapText="1"/>
      <protection/>
    </xf>
    <xf numFmtId="49" fontId="2" fillId="0" borderId="127" xfId="0" applyNumberFormat="1" applyFont="1" applyFill="1" applyBorder="1" applyAlignment="1" applyProtection="1">
      <alignment vertical="center" wrapText="1"/>
      <protection/>
    </xf>
    <xf numFmtId="49" fontId="2" fillId="0" borderId="102" xfId="0" applyNumberFormat="1" applyFont="1" applyFill="1" applyBorder="1" applyAlignment="1" applyProtection="1">
      <alignment vertical="center" wrapText="1"/>
      <protection/>
    </xf>
    <xf numFmtId="0" fontId="2" fillId="0" borderId="101" xfId="0" applyFont="1" applyBorder="1" applyAlignment="1">
      <alignment horizontal="center" vertical="center" wrapText="1"/>
    </xf>
    <xf numFmtId="49" fontId="22" fillId="0" borderId="100" xfId="0" applyNumberFormat="1" applyFont="1" applyFill="1" applyBorder="1" applyAlignment="1" applyProtection="1">
      <alignment vertical="center" wrapText="1"/>
      <protection/>
    </xf>
    <xf numFmtId="49" fontId="22" fillId="0" borderId="127" xfId="0" applyNumberFormat="1" applyFont="1" applyBorder="1" applyAlignment="1" applyProtection="1">
      <alignment vertical="center" wrapText="1"/>
      <protection/>
    </xf>
    <xf numFmtId="49" fontId="22" fillId="0" borderId="127" xfId="0" applyNumberFormat="1" applyFont="1" applyFill="1" applyBorder="1" applyAlignment="1" applyProtection="1">
      <alignment vertical="center" wrapText="1"/>
      <protection/>
    </xf>
    <xf numFmtId="49" fontId="22" fillId="0" borderId="102" xfId="0" applyNumberFormat="1" applyFont="1" applyBorder="1" applyAlignment="1" applyProtection="1">
      <alignment vertical="center" wrapText="1"/>
      <protection/>
    </xf>
    <xf numFmtId="0" fontId="2" fillId="0" borderId="97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49" fontId="2" fillId="0" borderId="129" xfId="0" applyNumberFormat="1" applyFont="1" applyFill="1" applyBorder="1" applyAlignment="1" applyProtection="1">
      <alignment horizontal="center" vertical="center" wrapText="1"/>
      <protection/>
    </xf>
    <xf numFmtId="49" fontId="2" fillId="0" borderId="129" xfId="0" applyNumberFormat="1" applyFont="1" applyFill="1" applyBorder="1" applyAlignment="1" applyProtection="1">
      <alignment horizontal="center" vertical="center"/>
      <protection/>
    </xf>
    <xf numFmtId="49" fontId="2" fillId="0" borderId="130" xfId="0" applyNumberFormat="1" applyFont="1" applyFill="1" applyBorder="1" applyAlignment="1" applyProtection="1">
      <alignment horizontal="center" vertical="center" wrapText="1"/>
      <protection/>
    </xf>
    <xf numFmtId="188" fontId="2" fillId="0" borderId="131" xfId="0" applyNumberFormat="1" applyFont="1" applyBorder="1" applyAlignment="1">
      <alignment vertical="center"/>
    </xf>
    <xf numFmtId="188" fontId="2" fillId="0" borderId="132" xfId="0" applyNumberFormat="1" applyFont="1" applyBorder="1" applyAlignment="1">
      <alignment vertical="center"/>
    </xf>
    <xf numFmtId="188" fontId="2" fillId="0" borderId="133" xfId="0" applyNumberFormat="1" applyFont="1" applyBorder="1" applyAlignment="1">
      <alignment vertical="center"/>
    </xf>
    <xf numFmtId="49" fontId="2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78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 applyProtection="1">
      <alignment horizontal="center" vertical="center" wrapText="1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188" fontId="2" fillId="0" borderId="78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vertical="center"/>
    </xf>
    <xf numFmtId="49" fontId="1" fillId="37" borderId="32" xfId="0" applyNumberFormat="1" applyFont="1" applyFill="1" applyBorder="1" applyAlignment="1" applyProtection="1">
      <alignment horizontal="center" vertical="center"/>
      <protection/>
    </xf>
    <xf numFmtId="49" fontId="1" fillId="37" borderId="32" xfId="0" applyNumberFormat="1" applyFont="1" applyFill="1" applyBorder="1" applyAlignment="1" applyProtection="1">
      <alignment horizontal="center" vertical="center" wrapText="1"/>
      <protection/>
    </xf>
    <xf numFmtId="49" fontId="1" fillId="37" borderId="134" xfId="0" applyNumberFormat="1" applyFont="1" applyFill="1" applyBorder="1" applyAlignment="1" applyProtection="1">
      <alignment horizontal="center" vertical="center" wrapText="1"/>
      <protection/>
    </xf>
    <xf numFmtId="49" fontId="1" fillId="37" borderId="134" xfId="0" applyNumberFormat="1" applyFont="1" applyFill="1" applyBorder="1" applyAlignment="1" applyProtection="1">
      <alignment horizontal="center" vertical="center"/>
      <protection/>
    </xf>
    <xf numFmtId="49" fontId="1" fillId="37" borderId="56" xfId="0" applyNumberFormat="1" applyFont="1" applyFill="1" applyBorder="1" applyAlignment="1" applyProtection="1">
      <alignment horizontal="center" vertical="center" wrapText="1"/>
      <protection/>
    </xf>
    <xf numFmtId="188" fontId="1" fillId="37" borderId="109" xfId="0" applyNumberFormat="1" applyFont="1" applyFill="1" applyBorder="1" applyAlignment="1">
      <alignment vertical="center"/>
    </xf>
    <xf numFmtId="188" fontId="1" fillId="37" borderId="55" xfId="0" applyNumberFormat="1" applyFont="1" applyFill="1" applyBorder="1" applyAlignment="1">
      <alignment vertical="center"/>
    </xf>
    <xf numFmtId="188" fontId="1" fillId="37" borderId="110" xfId="0" applyNumberFormat="1" applyFont="1" applyFill="1" applyBorder="1" applyAlignment="1">
      <alignment vertical="center"/>
    </xf>
    <xf numFmtId="49" fontId="1" fillId="34" borderId="101" xfId="0" applyNumberFormat="1" applyFont="1" applyFill="1" applyBorder="1" applyAlignment="1" applyProtection="1">
      <alignment horizontal="center" vertical="center"/>
      <protection/>
    </xf>
    <xf numFmtId="49" fontId="1" fillId="34" borderId="53" xfId="0" applyNumberFormat="1" applyFont="1" applyFill="1" applyBorder="1" applyAlignment="1" applyProtection="1">
      <alignment horizontal="center" vertical="center"/>
      <protection/>
    </xf>
    <xf numFmtId="188" fontId="1" fillId="34" borderId="111" xfId="0" applyNumberFormat="1" applyFont="1" applyFill="1" applyBorder="1" applyAlignment="1">
      <alignment vertical="center"/>
    </xf>
    <xf numFmtId="188" fontId="1" fillId="34" borderId="43" xfId="0" applyNumberFormat="1" applyFont="1" applyFill="1" applyBorder="1" applyAlignment="1">
      <alignment vertical="center"/>
    </xf>
    <xf numFmtId="188" fontId="1" fillId="34" borderId="126" xfId="0" applyNumberFormat="1" applyFont="1" applyFill="1" applyBorder="1" applyAlignment="1">
      <alignment vertical="center"/>
    </xf>
    <xf numFmtId="49" fontId="2" fillId="0" borderId="97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 wrapText="1"/>
    </xf>
    <xf numFmtId="49" fontId="2" fillId="0" borderId="129" xfId="0" applyNumberFormat="1" applyFont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textRotation="90" wrapText="1"/>
    </xf>
    <xf numFmtId="0" fontId="2" fillId="0" borderId="78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49" fontId="2" fillId="0" borderId="78" xfId="0" applyNumberFormat="1" applyFont="1" applyFill="1" applyBorder="1" applyAlignment="1">
      <alignment horizontal="center" vertical="center"/>
    </xf>
    <xf numFmtId="49" fontId="2" fillId="0" borderId="78" xfId="0" applyNumberFormat="1" applyFont="1" applyFill="1" applyBorder="1" applyAlignment="1">
      <alignment horizontal="center" vertical="center" wrapText="1"/>
    </xf>
    <xf numFmtId="49" fontId="1" fillId="37" borderId="115" xfId="0" applyNumberFormat="1" applyFont="1" applyFill="1" applyBorder="1" applyAlignment="1" applyProtection="1">
      <alignment horizontal="center" vertical="center" wrapText="1"/>
      <protection/>
    </xf>
    <xf numFmtId="49" fontId="1" fillId="37" borderId="116" xfId="0" applyNumberFormat="1" applyFont="1" applyFill="1" applyBorder="1" applyAlignment="1" applyProtection="1">
      <alignment horizontal="center" vertical="center" wrapText="1"/>
      <protection/>
    </xf>
    <xf numFmtId="49" fontId="1" fillId="37" borderId="116" xfId="0" applyNumberFormat="1" applyFont="1" applyFill="1" applyBorder="1" applyAlignment="1" applyProtection="1">
      <alignment horizontal="center" vertical="center"/>
      <protection/>
    </xf>
    <xf numFmtId="49" fontId="1" fillId="37" borderId="38" xfId="0" applyNumberFormat="1" applyFont="1" applyFill="1" applyBorder="1" applyAlignment="1" applyProtection="1">
      <alignment horizontal="center" vertical="center" wrapText="1"/>
      <protection/>
    </xf>
    <xf numFmtId="188" fontId="1" fillId="37" borderId="115" xfId="0" applyNumberFormat="1" applyFont="1" applyFill="1" applyBorder="1" applyAlignment="1">
      <alignment vertical="center"/>
    </xf>
    <xf numFmtId="10" fontId="22" fillId="37" borderId="42" xfId="0" applyNumberFormat="1" applyFont="1" applyFill="1" applyBorder="1" applyAlignment="1">
      <alignment vertical="center"/>
    </xf>
    <xf numFmtId="10" fontId="22" fillId="37" borderId="119" xfId="0" applyNumberFormat="1" applyFont="1" applyFill="1" applyBorder="1" applyAlignment="1">
      <alignment vertical="center"/>
    </xf>
    <xf numFmtId="188" fontId="1" fillId="34" borderId="45" xfId="0" applyNumberFormat="1" applyFont="1" applyFill="1" applyBorder="1" applyAlignment="1">
      <alignment vertical="center"/>
    </xf>
    <xf numFmtId="188" fontId="1" fillId="34" borderId="124" xfId="0" applyNumberFormat="1" applyFont="1" applyFill="1" applyBorder="1" applyAlignment="1">
      <alignment vertical="center"/>
    </xf>
    <xf numFmtId="49" fontId="2" fillId="42" borderId="97" xfId="0" applyNumberFormat="1" applyFont="1" applyFill="1" applyBorder="1" applyAlignment="1" applyProtection="1">
      <alignment horizontal="center" vertical="center"/>
      <protection/>
    </xf>
    <xf numFmtId="49" fontId="2" fillId="42" borderId="60" xfId="0" applyNumberFormat="1" applyFont="1" applyFill="1" applyBorder="1" applyAlignment="1" applyProtection="1">
      <alignment horizontal="center" vertical="center"/>
      <protection/>
    </xf>
    <xf numFmtId="188" fontId="1" fillId="42" borderId="61" xfId="0" applyNumberFormat="1" applyFont="1" applyFill="1" applyBorder="1" applyAlignment="1">
      <alignment vertical="center"/>
    </xf>
    <xf numFmtId="188" fontId="1" fillId="42" borderId="135" xfId="0" applyNumberFormat="1" applyFont="1" applyFill="1" applyBorder="1" applyAlignment="1">
      <alignment vertical="center"/>
    </xf>
    <xf numFmtId="188" fontId="1" fillId="42" borderId="125" xfId="0" applyNumberFormat="1" applyFont="1" applyFill="1" applyBorder="1" applyAlignment="1">
      <alignment vertical="center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188" fontId="2" fillId="31" borderId="47" xfId="0" applyNumberFormat="1" applyFont="1" applyFill="1" applyBorder="1" applyAlignment="1">
      <alignment vertical="center"/>
    </xf>
    <xf numFmtId="188" fontId="2" fillId="35" borderId="136" xfId="0" applyNumberFormat="1" applyFont="1" applyFill="1" applyBorder="1" applyAlignment="1">
      <alignment vertical="center"/>
    </xf>
    <xf numFmtId="188" fontId="2" fillId="31" borderId="84" xfId="0" applyNumberFormat="1" applyFont="1" applyFill="1" applyBorder="1" applyAlignment="1">
      <alignment vertical="center"/>
    </xf>
    <xf numFmtId="49" fontId="22" fillId="0" borderId="98" xfId="0" applyNumberFormat="1" applyFont="1" applyFill="1" applyBorder="1" applyAlignment="1" applyProtection="1">
      <alignment vertical="center" wrapText="1"/>
      <protection/>
    </xf>
    <xf numFmtId="188" fontId="2" fillId="31" borderId="51" xfId="0" applyNumberFormat="1" applyFont="1" applyFill="1" applyBorder="1" applyAlignment="1">
      <alignment vertical="center"/>
    </xf>
    <xf numFmtId="188" fontId="2" fillId="35" borderId="24" xfId="0" applyNumberFormat="1" applyFont="1" applyFill="1" applyBorder="1" applyAlignment="1">
      <alignment vertical="center"/>
    </xf>
    <xf numFmtId="188" fontId="2" fillId="35" borderId="93" xfId="0" applyNumberFormat="1" applyFont="1" applyFill="1" applyBorder="1" applyAlignment="1">
      <alignment vertical="center"/>
    </xf>
    <xf numFmtId="49" fontId="2" fillId="42" borderId="137" xfId="0" applyNumberFormat="1" applyFont="1" applyFill="1" applyBorder="1" applyAlignment="1" applyProtection="1">
      <alignment horizontal="center" vertical="center"/>
      <protection/>
    </xf>
    <xf numFmtId="49" fontId="2" fillId="42" borderId="99" xfId="0" applyNumberFormat="1" applyFont="1" applyFill="1" applyBorder="1" applyAlignment="1" applyProtection="1">
      <alignment horizontal="center" vertical="center"/>
      <protection/>
    </xf>
    <xf numFmtId="49" fontId="2" fillId="42" borderId="68" xfId="0" applyNumberFormat="1" applyFont="1" applyFill="1" applyBorder="1" applyAlignment="1" applyProtection="1">
      <alignment horizontal="center" vertical="center"/>
      <protection/>
    </xf>
    <xf numFmtId="188" fontId="2" fillId="42" borderId="69" xfId="0" applyNumberFormat="1" applyFont="1" applyFill="1" applyBorder="1" applyAlignment="1">
      <alignment vertical="center"/>
    </xf>
    <xf numFmtId="188" fontId="2" fillId="42" borderId="23" xfId="0" applyNumberFormat="1" applyFont="1" applyFill="1" applyBorder="1" applyAlignment="1">
      <alignment vertical="center"/>
    </xf>
    <xf numFmtId="188" fontId="2" fillId="42" borderId="95" xfId="0" applyNumberFormat="1" applyFont="1" applyFill="1" applyBorder="1" applyAlignment="1">
      <alignment vertical="center"/>
    </xf>
    <xf numFmtId="49" fontId="2" fillId="0" borderId="102" xfId="0" applyNumberFormat="1" applyFont="1" applyFill="1" applyBorder="1" applyAlignment="1" applyProtection="1">
      <alignment horizontal="center" vertical="center"/>
      <protection/>
    </xf>
    <xf numFmtId="188" fontId="2" fillId="0" borderId="49" xfId="0" applyNumberFormat="1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188" fontId="2" fillId="0" borderId="91" xfId="0" applyNumberFormat="1" applyFont="1" applyFill="1" applyBorder="1" applyAlignment="1">
      <alignment vertical="center"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188" fontId="2" fillId="0" borderId="69" xfId="0" applyNumberFormat="1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vertical="center"/>
    </xf>
    <xf numFmtId="188" fontId="2" fillId="0" borderId="95" xfId="0" applyNumberFormat="1" applyFont="1" applyFill="1" applyBorder="1" applyAlignment="1">
      <alignment vertical="center"/>
    </xf>
    <xf numFmtId="49" fontId="2" fillId="0" borderId="127" xfId="0" applyNumberFormat="1" applyFont="1" applyFill="1" applyBorder="1" applyAlignment="1" applyProtection="1">
      <alignment horizontal="center" vertical="center"/>
      <protection/>
    </xf>
    <xf numFmtId="49" fontId="2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85" xfId="0" applyNumberFormat="1" applyFont="1" applyFill="1" applyBorder="1" applyAlignment="1">
      <alignment vertical="center"/>
    </xf>
    <xf numFmtId="49" fontId="2" fillId="42" borderId="100" xfId="0" applyNumberFormat="1" applyFont="1" applyFill="1" applyBorder="1" applyAlignment="1" applyProtection="1">
      <alignment horizontal="center" vertical="center"/>
      <protection/>
    </xf>
    <xf numFmtId="49" fontId="2" fillId="42" borderId="46" xfId="0" applyNumberFormat="1" applyFont="1" applyFill="1" applyBorder="1" applyAlignment="1" applyProtection="1">
      <alignment horizontal="center" vertical="center"/>
      <protection/>
    </xf>
    <xf numFmtId="188" fontId="2" fillId="42" borderId="47" xfId="0" applyNumberFormat="1" applyFont="1" applyFill="1" applyBorder="1" applyAlignment="1">
      <alignment vertical="center"/>
    </xf>
    <xf numFmtId="188" fontId="2" fillId="42" borderId="136" xfId="0" applyNumberFormat="1" applyFont="1" applyFill="1" applyBorder="1" applyAlignment="1">
      <alignment vertical="center"/>
    </xf>
    <xf numFmtId="188" fontId="2" fillId="42" borderId="84" xfId="0" applyNumberFormat="1" applyFont="1" applyFill="1" applyBorder="1" applyAlignment="1">
      <alignment vertical="center"/>
    </xf>
    <xf numFmtId="49" fontId="22" fillId="0" borderId="102" xfId="0" applyNumberFormat="1" applyFont="1" applyFill="1" applyBorder="1" applyAlignment="1" applyProtection="1">
      <alignment vertical="center" wrapText="1"/>
      <protection/>
    </xf>
    <xf numFmtId="49" fontId="22" fillId="0" borderId="100" xfId="0" applyNumberFormat="1" applyFont="1" applyFill="1" applyBorder="1" applyAlignment="1">
      <alignment vertical="center" wrapText="1"/>
    </xf>
    <xf numFmtId="49" fontId="22" fillId="0" borderId="98" xfId="0" applyNumberFormat="1" applyFont="1" applyFill="1" applyBorder="1" applyAlignment="1">
      <alignment vertical="center" wrapText="1"/>
    </xf>
    <xf numFmtId="0" fontId="22" fillId="0" borderId="137" xfId="0" applyFont="1" applyBorder="1" applyAlignment="1">
      <alignment horizontal="left" vertical="center" wrapText="1"/>
    </xf>
    <xf numFmtId="49" fontId="2" fillId="0" borderId="127" xfId="0" applyNumberFormat="1" applyFont="1" applyBorder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/>
    </xf>
    <xf numFmtId="188" fontId="2" fillId="0" borderId="51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88" fontId="2" fillId="0" borderId="93" xfId="0" applyNumberFormat="1" applyFont="1" applyFill="1" applyBorder="1" applyAlignment="1">
      <alignment vertical="center"/>
    </xf>
    <xf numFmtId="188" fontId="2" fillId="42" borderId="61" xfId="0" applyNumberFormat="1" applyFont="1" applyFill="1" applyBorder="1" applyAlignment="1">
      <alignment vertical="center"/>
    </xf>
    <xf numFmtId="188" fontId="2" fillId="42" borderId="135" xfId="0" applyNumberFormat="1" applyFont="1" applyFill="1" applyBorder="1" applyAlignment="1">
      <alignment vertical="center"/>
    </xf>
    <xf numFmtId="188" fontId="2" fillId="42" borderId="125" xfId="0" applyNumberFormat="1" applyFont="1" applyFill="1" applyBorder="1" applyAlignment="1">
      <alignment vertical="center"/>
    </xf>
    <xf numFmtId="49" fontId="2" fillId="6" borderId="101" xfId="0" applyNumberFormat="1" applyFont="1" applyFill="1" applyBorder="1" applyAlignment="1" applyProtection="1">
      <alignment horizontal="center" vertical="center"/>
      <protection/>
    </xf>
    <xf numFmtId="49" fontId="2" fillId="6" borderId="53" xfId="0" applyNumberFormat="1" applyFont="1" applyFill="1" applyBorder="1" applyAlignment="1" applyProtection="1">
      <alignment horizontal="center" vertical="center"/>
      <protection/>
    </xf>
    <xf numFmtId="188" fontId="2" fillId="6" borderId="58" xfId="0" applyNumberFormat="1" applyFont="1" applyFill="1" applyBorder="1" applyAlignment="1">
      <alignment vertical="center"/>
    </xf>
    <xf numFmtId="188" fontId="2" fillId="6" borderId="122" xfId="0" applyNumberFormat="1" applyFont="1" applyFill="1" applyBorder="1" applyAlignment="1">
      <alignment vertical="center"/>
    </xf>
    <xf numFmtId="188" fontId="2" fillId="6" borderId="113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2" fillId="0" borderId="137" xfId="0" applyNumberFormat="1" applyFont="1" applyFill="1" applyBorder="1" applyAlignment="1" applyProtection="1">
      <alignment vertical="center" wrapText="1"/>
      <protection/>
    </xf>
    <xf numFmtId="49" fontId="2" fillId="0" borderId="137" xfId="0" applyNumberFormat="1" applyFont="1" applyBorder="1" applyAlignment="1">
      <alignment horizontal="center" vertical="center"/>
    </xf>
    <xf numFmtId="49" fontId="2" fillId="42" borderId="101" xfId="0" applyNumberFormat="1" applyFont="1" applyFill="1" applyBorder="1" applyAlignment="1" applyProtection="1">
      <alignment horizontal="center" vertical="center"/>
      <protection/>
    </xf>
    <xf numFmtId="49" fontId="2" fillId="42" borderId="113" xfId="0" applyNumberFormat="1" applyFont="1" applyFill="1" applyBorder="1" applyAlignment="1" applyProtection="1">
      <alignment horizontal="center" vertical="center"/>
      <protection/>
    </xf>
    <xf numFmtId="49" fontId="1" fillId="34" borderId="100" xfId="0" applyNumberFormat="1" applyFont="1" applyFill="1" applyBorder="1" applyAlignment="1" applyProtection="1">
      <alignment horizontal="center" vertical="center"/>
      <protection/>
    </xf>
    <xf numFmtId="49" fontId="1" fillId="34" borderId="46" xfId="0" applyNumberFormat="1" applyFont="1" applyFill="1" applyBorder="1" applyAlignment="1" applyProtection="1">
      <alignment horizontal="center" vertical="center"/>
      <protection/>
    </xf>
    <xf numFmtId="188" fontId="1" fillId="34" borderId="47" xfId="0" applyNumberFormat="1" applyFont="1" applyFill="1" applyBorder="1" applyAlignment="1">
      <alignment vertical="center"/>
    </xf>
    <xf numFmtId="188" fontId="1" fillId="34" borderId="136" xfId="0" applyNumberFormat="1" applyFont="1" applyFill="1" applyBorder="1" applyAlignment="1">
      <alignment vertical="center"/>
    </xf>
    <xf numFmtId="188" fontId="1" fillId="34" borderId="84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 textRotation="90" wrapText="1"/>
    </xf>
    <xf numFmtId="49" fontId="2" fillId="0" borderId="134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Border="1" applyAlignment="1">
      <alignment vertical="center"/>
    </xf>
    <xf numFmtId="188" fontId="2" fillId="0" borderId="30" xfId="0" applyNumberFormat="1" applyFont="1" applyBorder="1" applyAlignment="1">
      <alignment vertical="center"/>
    </xf>
    <xf numFmtId="188" fontId="2" fillId="0" borderId="138" xfId="0" applyNumberFormat="1" applyFont="1" applyBorder="1" applyAlignment="1">
      <alignment vertical="center"/>
    </xf>
    <xf numFmtId="0" fontId="2" fillId="0" borderId="78" xfId="0" applyFont="1" applyBorder="1" applyAlignment="1">
      <alignment horizontal="center" vertical="center" textRotation="90" wrapText="1"/>
    </xf>
    <xf numFmtId="49" fontId="2" fillId="0" borderId="78" xfId="0" applyNumberFormat="1" applyFont="1" applyBorder="1" applyAlignment="1" applyProtection="1">
      <alignment vertical="center" wrapText="1"/>
      <protection/>
    </xf>
    <xf numFmtId="0" fontId="3" fillId="0" borderId="78" xfId="0" applyFont="1" applyBorder="1" applyAlignment="1">
      <alignment vertical="center" wrapText="1"/>
    </xf>
    <xf numFmtId="49" fontId="2" fillId="0" borderId="78" xfId="0" applyNumberFormat="1" applyFont="1" applyBorder="1" applyAlignment="1" applyProtection="1">
      <alignment horizontal="center" vertical="center"/>
      <protection/>
    </xf>
    <xf numFmtId="188" fontId="2" fillId="0" borderId="7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 applyProtection="1">
      <alignment horizontal="center" vertical="center"/>
      <protection/>
    </xf>
    <xf numFmtId="188" fontId="2" fillId="0" borderId="0" xfId="0" applyNumberFormat="1" applyFont="1" applyBorder="1" applyAlignment="1">
      <alignment vertical="center"/>
    </xf>
    <xf numFmtId="49" fontId="2" fillId="37" borderId="139" xfId="0" applyNumberFormat="1" applyFont="1" applyFill="1" applyBorder="1" applyAlignment="1" applyProtection="1">
      <alignment horizontal="center" vertical="center"/>
      <protection/>
    </xf>
    <xf numFmtId="49" fontId="1" fillId="37" borderId="139" xfId="0" applyNumberFormat="1" applyFont="1" applyFill="1" applyBorder="1" applyAlignment="1" applyProtection="1">
      <alignment horizontal="center" vertical="center" wrapText="1"/>
      <protection/>
    </xf>
    <xf numFmtId="49" fontId="1" fillId="37" borderId="140" xfId="0" applyNumberFormat="1" applyFont="1" applyFill="1" applyBorder="1" applyAlignment="1" applyProtection="1">
      <alignment horizontal="center" vertical="center" wrapText="1"/>
      <protection/>
    </xf>
    <xf numFmtId="49" fontId="1" fillId="37" borderId="140" xfId="0" applyNumberFormat="1" applyFont="1" applyFill="1" applyBorder="1" applyAlignment="1" applyProtection="1">
      <alignment horizontal="center" vertical="center"/>
      <protection/>
    </xf>
    <xf numFmtId="49" fontId="1" fillId="37" borderId="141" xfId="0" applyNumberFormat="1" applyFont="1" applyFill="1" applyBorder="1" applyAlignment="1" applyProtection="1">
      <alignment horizontal="center" vertical="center" wrapText="1"/>
      <protection/>
    </xf>
    <xf numFmtId="10" fontId="22" fillId="37" borderId="142" xfId="0" applyNumberFormat="1" applyFont="1" applyFill="1" applyBorder="1" applyAlignment="1">
      <alignment vertical="center"/>
    </xf>
    <xf numFmtId="10" fontId="22" fillId="37" borderId="82" xfId="0" applyNumberFormat="1" applyFont="1" applyFill="1" applyBorder="1" applyAlignment="1">
      <alignment vertical="center"/>
    </xf>
    <xf numFmtId="10" fontId="22" fillId="37" borderId="143" xfId="0" applyNumberFormat="1" applyFont="1" applyFill="1" applyBorder="1" applyAlignment="1">
      <alignment vertical="center"/>
    </xf>
    <xf numFmtId="49" fontId="1" fillId="34" borderId="115" xfId="0" applyNumberFormat="1" applyFont="1" applyFill="1" applyBorder="1" applyAlignment="1" applyProtection="1">
      <alignment horizontal="center" vertical="center"/>
      <protection/>
    </xf>
    <xf numFmtId="49" fontId="1" fillId="34" borderId="116" xfId="0" applyNumberFormat="1" applyFont="1" applyFill="1" applyBorder="1" applyAlignment="1" applyProtection="1">
      <alignment horizontal="center" vertical="center"/>
      <protection/>
    </xf>
    <xf numFmtId="49" fontId="1" fillId="34" borderId="38" xfId="0" applyNumberFormat="1" applyFont="1" applyFill="1" applyBorder="1" applyAlignment="1" applyProtection="1">
      <alignment horizontal="center" vertical="center"/>
      <protection/>
    </xf>
    <xf numFmtId="188" fontId="1" fillId="34" borderId="117" xfId="0" applyNumberFormat="1" applyFont="1" applyFill="1" applyBorder="1" applyAlignment="1">
      <alignment vertical="center"/>
    </xf>
    <xf numFmtId="188" fontId="1" fillId="34" borderId="37" xfId="0" applyNumberFormat="1" applyFont="1" applyFill="1" applyBorder="1" applyAlignment="1">
      <alignment vertical="center"/>
    </xf>
    <xf numFmtId="188" fontId="1" fillId="34" borderId="118" xfId="0" applyNumberFormat="1" applyFont="1" applyFill="1" applyBorder="1" applyAlignment="1">
      <alignment vertical="center"/>
    </xf>
    <xf numFmtId="49" fontId="2" fillId="34" borderId="96" xfId="0" applyNumberFormat="1" applyFont="1" applyFill="1" applyBorder="1" applyAlignment="1" applyProtection="1">
      <alignment horizontal="center" vertical="center"/>
      <protection/>
    </xf>
    <xf numFmtId="49" fontId="2" fillId="34" borderId="44" xfId="0" applyNumberFormat="1" applyFont="1" applyFill="1" applyBorder="1" applyAlignment="1" applyProtection="1">
      <alignment horizontal="center" vertical="center"/>
      <protection/>
    </xf>
    <xf numFmtId="0" fontId="2" fillId="38" borderId="18" xfId="0" applyFont="1" applyFill="1" applyBorder="1" applyAlignment="1">
      <alignment horizontal="center" vertical="center" wrapText="1"/>
    </xf>
    <xf numFmtId="49" fontId="2" fillId="38" borderId="99" xfId="0" applyNumberFormat="1" applyFont="1" applyFill="1" applyBorder="1" applyAlignment="1">
      <alignment horizontal="center" vertical="center"/>
    </xf>
    <xf numFmtId="49" fontId="2" fillId="38" borderId="99" xfId="0" applyNumberFormat="1" applyFont="1" applyFill="1" applyBorder="1" applyAlignment="1" applyProtection="1">
      <alignment horizontal="center" vertical="center"/>
      <protection/>
    </xf>
    <xf numFmtId="49" fontId="2" fillId="38" borderId="71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vertical="center" wrapText="1"/>
    </xf>
    <xf numFmtId="49" fontId="2" fillId="0" borderId="102" xfId="0" applyNumberFormat="1" applyFont="1" applyBorder="1" applyAlignment="1">
      <alignment horizontal="center" vertical="center"/>
    </xf>
    <xf numFmtId="49" fontId="2" fillId="0" borderId="102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>
      <alignment vertical="center"/>
    </xf>
    <xf numFmtId="188" fontId="2" fillId="0" borderId="66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49" fontId="2" fillId="0" borderId="99" xfId="0" applyNumberFormat="1" applyFont="1" applyBorder="1" applyAlignment="1">
      <alignment horizontal="center" vertical="center"/>
    </xf>
    <xf numFmtId="49" fontId="92" fillId="0" borderId="48" xfId="0" applyNumberFormat="1" applyFont="1" applyFill="1" applyBorder="1" applyAlignment="1" applyProtection="1">
      <alignment horizontal="center" vertical="center"/>
      <protection/>
    </xf>
    <xf numFmtId="0" fontId="2" fillId="38" borderId="127" xfId="0" applyFont="1" applyFill="1" applyBorder="1" applyAlignment="1">
      <alignment horizontal="center" vertical="center" wrapText="1"/>
    </xf>
    <xf numFmtId="49" fontId="2" fillId="38" borderId="127" xfId="0" applyNumberFormat="1" applyFont="1" applyFill="1" applyBorder="1" applyAlignment="1">
      <alignment horizontal="center" vertical="center"/>
    </xf>
    <xf numFmtId="49" fontId="2" fillId="38" borderId="127" xfId="0" applyNumberFormat="1" applyFont="1" applyFill="1" applyBorder="1" applyAlignment="1" applyProtection="1">
      <alignment horizontal="center" vertical="center"/>
      <protection/>
    </xf>
    <xf numFmtId="49" fontId="2" fillId="38" borderId="48" xfId="0" applyNumberFormat="1" applyFont="1" applyFill="1" applyBorder="1" applyAlignment="1" applyProtection="1">
      <alignment horizontal="center" vertical="center"/>
      <protection/>
    </xf>
    <xf numFmtId="188" fontId="2" fillId="38" borderId="90" xfId="0" applyNumberFormat="1" applyFont="1" applyFill="1" applyBorder="1" applyAlignment="1">
      <alignment vertical="center"/>
    </xf>
    <xf numFmtId="188" fontId="2" fillId="38" borderId="66" xfId="0" applyNumberFormat="1" applyFont="1" applyFill="1" applyBorder="1" applyAlignment="1">
      <alignment vertical="center"/>
    </xf>
    <xf numFmtId="188" fontId="2" fillId="38" borderId="91" xfId="0" applyNumberFormat="1" applyFont="1" applyFill="1" applyBorder="1" applyAlignment="1">
      <alignment vertical="center"/>
    </xf>
    <xf numFmtId="49" fontId="2" fillId="0" borderId="86" xfId="0" applyNumberFormat="1" applyFont="1" applyFill="1" applyBorder="1" applyAlignment="1" applyProtection="1">
      <alignment vertical="center" wrapText="1"/>
      <protection/>
    </xf>
    <xf numFmtId="49" fontId="2" fillId="0" borderId="10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49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2" fillId="38" borderId="119" xfId="0" applyFont="1" applyFill="1" applyBorder="1" applyAlignment="1">
      <alignment vertical="center" wrapText="1"/>
    </xf>
    <xf numFmtId="49" fontId="2" fillId="38" borderId="120" xfId="0" applyNumberFormat="1" applyFont="1" applyFill="1" applyBorder="1" applyAlignment="1" applyProtection="1">
      <alignment horizontal="center" vertical="center"/>
      <protection/>
    </xf>
    <xf numFmtId="49" fontId="2" fillId="38" borderId="144" xfId="0" applyNumberFormat="1" applyFont="1" applyFill="1" applyBorder="1" applyAlignment="1" applyProtection="1">
      <alignment horizontal="center" vertical="center"/>
      <protection/>
    </xf>
    <xf numFmtId="49" fontId="2" fillId="38" borderId="41" xfId="0" applyNumberFormat="1" applyFont="1" applyFill="1" applyBorder="1" applyAlignment="1" applyProtection="1">
      <alignment horizontal="center" vertical="center" wrapText="1"/>
      <protection/>
    </xf>
    <xf numFmtId="188" fontId="2" fillId="38" borderId="121" xfId="0" applyNumberFormat="1" applyFont="1" applyFill="1" applyBorder="1" applyAlignment="1">
      <alignment vertical="center"/>
    </xf>
    <xf numFmtId="188" fontId="2" fillId="38" borderId="40" xfId="0" applyNumberFormat="1" applyFont="1" applyFill="1" applyBorder="1" applyAlignment="1">
      <alignment vertical="center"/>
    </xf>
    <xf numFmtId="188" fontId="2" fillId="38" borderId="112" xfId="0" applyNumberFormat="1" applyFont="1" applyFill="1" applyBorder="1" applyAlignment="1">
      <alignment vertical="center"/>
    </xf>
    <xf numFmtId="49" fontId="2" fillId="0" borderId="137" xfId="0" applyNumberFormat="1" applyFont="1" applyFill="1" applyBorder="1" applyAlignment="1">
      <alignment horizontal="center" vertical="center"/>
    </xf>
    <xf numFmtId="49" fontId="2" fillId="38" borderId="145" xfId="0" applyNumberFormat="1" applyFont="1" applyFill="1" applyBorder="1" applyAlignment="1" applyProtection="1">
      <alignment horizontal="center" vertical="center"/>
      <protection/>
    </xf>
    <xf numFmtId="49" fontId="2" fillId="0" borderId="100" xfId="0" applyNumberFormat="1" applyFont="1" applyFill="1" applyBorder="1" applyAlignment="1" applyProtection="1">
      <alignment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Border="1" applyAlignment="1">
      <alignment vertical="center" wrapText="1"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Border="1" applyAlignment="1">
      <alignment vertical="center" wrapText="1"/>
    </xf>
    <xf numFmtId="49" fontId="2" fillId="0" borderId="68" xfId="0" applyNumberFormat="1" applyFont="1" applyFill="1" applyBorder="1" applyAlignment="1" applyProtection="1">
      <alignment vertical="center" wrapText="1"/>
      <protection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38" borderId="97" xfId="0" applyNumberFormat="1" applyFont="1" applyFill="1" applyBorder="1" applyAlignment="1" applyProtection="1">
      <alignment horizontal="center" vertical="center"/>
      <protection/>
    </xf>
    <xf numFmtId="49" fontId="2" fillId="38" borderId="60" xfId="0" applyNumberFormat="1" applyFont="1" applyFill="1" applyBorder="1" applyAlignment="1" applyProtection="1">
      <alignment horizontal="center" vertical="center" wrapText="1"/>
      <protection/>
    </xf>
    <xf numFmtId="188" fontId="2" fillId="0" borderId="89" xfId="0" applyNumberFormat="1" applyFont="1" applyFill="1" applyBorder="1" applyAlignment="1">
      <alignment vertical="center"/>
    </xf>
    <xf numFmtId="188" fontId="2" fillId="0" borderId="62" xfId="0" applyNumberFormat="1" applyFont="1" applyFill="1" applyBorder="1" applyAlignment="1">
      <alignment vertical="center"/>
    </xf>
    <xf numFmtId="188" fontId="2" fillId="0" borderId="84" xfId="0" applyNumberFormat="1" applyFont="1" applyFill="1" applyBorder="1" applyAlignment="1">
      <alignment vertical="center"/>
    </xf>
    <xf numFmtId="49" fontId="2" fillId="0" borderId="98" xfId="0" applyNumberFormat="1" applyFont="1" applyFill="1" applyBorder="1" applyAlignment="1" applyProtection="1">
      <alignment vertical="center" wrapText="1"/>
      <protection/>
    </xf>
    <xf numFmtId="49" fontId="2" fillId="0" borderId="50" xfId="0" applyNumberFormat="1" applyFont="1" applyBorder="1" applyAlignment="1">
      <alignment horizontal="center" vertical="center"/>
    </xf>
    <xf numFmtId="188" fontId="2" fillId="0" borderId="92" xfId="0" applyNumberFormat="1" applyFont="1" applyFill="1" applyBorder="1" applyAlignment="1">
      <alignment vertical="center"/>
    </xf>
    <xf numFmtId="188" fontId="2" fillId="0" borderId="59" xfId="0" applyNumberFormat="1" applyFont="1" applyFill="1" applyBorder="1" applyAlignment="1">
      <alignment vertical="center"/>
    </xf>
    <xf numFmtId="49" fontId="2" fillId="38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vertical="center" wrapText="1"/>
    </xf>
    <xf numFmtId="49" fontId="2" fillId="0" borderId="137" xfId="0" applyNumberFormat="1" applyFont="1" applyFill="1" applyBorder="1" applyAlignment="1" applyProtection="1">
      <alignment horizontal="center" vertical="center"/>
      <protection/>
    </xf>
    <xf numFmtId="188" fontId="2" fillId="0" borderId="123" xfId="0" applyNumberFormat="1" applyFont="1" applyFill="1" applyBorder="1" applyAlignment="1">
      <alignment vertical="center"/>
    </xf>
    <xf numFmtId="188" fontId="2" fillId="0" borderId="67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 applyProtection="1">
      <alignment vertical="center" wrapText="1"/>
      <protection/>
    </xf>
    <xf numFmtId="49" fontId="2" fillId="0" borderId="101" xfId="0" applyNumberFormat="1" applyFont="1" applyFill="1" applyBorder="1" applyAlignment="1" applyProtection="1">
      <alignment vertical="center" wrapText="1"/>
      <protection/>
    </xf>
    <xf numFmtId="49" fontId="2" fillId="0" borderId="53" xfId="0" applyNumberFormat="1" applyFont="1" applyBorder="1" applyAlignment="1">
      <alignment horizontal="center" vertical="center"/>
    </xf>
    <xf numFmtId="188" fontId="2" fillId="0" borderId="94" xfId="0" applyNumberFormat="1" applyFont="1" applyFill="1" applyBorder="1" applyAlignment="1">
      <alignment vertical="center"/>
    </xf>
    <xf numFmtId="188" fontId="2" fillId="0" borderId="52" xfId="0" applyNumberFormat="1" applyFont="1" applyFill="1" applyBorder="1" applyAlignment="1">
      <alignment vertical="center"/>
    </xf>
    <xf numFmtId="188" fontId="2" fillId="0" borderId="113" xfId="0" applyNumberFormat="1" applyFont="1" applyFill="1" applyBorder="1" applyAlignment="1">
      <alignment vertical="center"/>
    </xf>
    <xf numFmtId="49" fontId="27" fillId="0" borderId="101" xfId="0" applyNumberFormat="1" applyFont="1" applyFill="1" applyBorder="1" applyAlignment="1">
      <alignment vertical="center" wrapText="1"/>
    </xf>
    <xf numFmtId="0" fontId="2" fillId="0" borderId="100" xfId="0" applyFont="1" applyBorder="1" applyAlignment="1">
      <alignment horizontal="left" vertical="center" wrapText="1"/>
    </xf>
    <xf numFmtId="49" fontId="2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91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188" fontId="2" fillId="0" borderId="111" xfId="0" applyNumberFormat="1" applyFont="1" applyFill="1" applyBorder="1" applyAlignment="1">
      <alignment vertical="center"/>
    </xf>
    <xf numFmtId="188" fontId="2" fillId="0" borderId="43" xfId="0" applyNumberFormat="1" applyFont="1" applyFill="1" applyBorder="1" applyAlignment="1">
      <alignment vertical="center"/>
    </xf>
    <xf numFmtId="188" fontId="2" fillId="0" borderId="126" xfId="0" applyNumberFormat="1" applyFont="1" applyFill="1" applyBorder="1" applyAlignment="1">
      <alignment vertical="center"/>
    </xf>
    <xf numFmtId="49" fontId="2" fillId="0" borderId="96" xfId="0" applyNumberFormat="1" applyFont="1" applyFill="1" applyBorder="1" applyAlignment="1" applyProtection="1">
      <alignment vertical="center" wrapText="1"/>
      <protection/>
    </xf>
    <xf numFmtId="49" fontId="2" fillId="0" borderId="101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vertical="center" wrapText="1"/>
    </xf>
    <xf numFmtId="49" fontId="2" fillId="6" borderId="100" xfId="0" applyNumberFormat="1" applyFont="1" applyFill="1" applyBorder="1" applyAlignment="1">
      <alignment horizontal="center" vertical="center"/>
    </xf>
    <xf numFmtId="49" fontId="2" fillId="6" borderId="53" xfId="0" applyNumberFormat="1" applyFont="1" applyFill="1" applyBorder="1" applyAlignment="1">
      <alignment horizontal="center" vertical="center"/>
    </xf>
    <xf numFmtId="188" fontId="2" fillId="6" borderId="94" xfId="0" applyNumberFormat="1" applyFont="1" applyFill="1" applyBorder="1" applyAlignment="1">
      <alignment vertical="center"/>
    </xf>
    <xf numFmtId="188" fontId="2" fillId="6" borderId="52" xfId="0" applyNumberFormat="1" applyFont="1" applyFill="1" applyBorder="1" applyAlignment="1">
      <alignment vertical="center"/>
    </xf>
    <xf numFmtId="49" fontId="2" fillId="0" borderId="46" xfId="0" applyNumberFormat="1" applyFont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68" xfId="0" applyNumberFormat="1" applyFont="1" applyBorder="1" applyAlignment="1">
      <alignment vertical="center" wrapText="1"/>
    </xf>
    <xf numFmtId="49" fontId="2" fillId="0" borderId="127" xfId="0" applyNumberFormat="1" applyFont="1" applyFill="1" applyBorder="1" applyAlignment="1">
      <alignment horizontal="center" vertical="center"/>
    </xf>
    <xf numFmtId="49" fontId="2" fillId="0" borderId="114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vertical="center" wrapText="1"/>
    </xf>
    <xf numFmtId="49" fontId="2" fillId="0" borderId="98" xfId="0" applyNumberFormat="1" applyFont="1" applyFill="1" applyBorder="1" applyAlignment="1">
      <alignment horizontal="center" vertical="center"/>
    </xf>
    <xf numFmtId="49" fontId="2" fillId="0" borderId="136" xfId="0" applyNumberFormat="1" applyFont="1" applyFill="1" applyBorder="1" applyAlignment="1">
      <alignment vertical="center" wrapText="1"/>
    </xf>
    <xf numFmtId="49" fontId="2" fillId="0" borderId="100" xfId="0" applyNumberFormat="1" applyFont="1" applyFill="1" applyBorder="1" applyAlignment="1">
      <alignment vertical="center" wrapText="1"/>
    </xf>
    <xf numFmtId="49" fontId="2" fillId="0" borderId="146" xfId="0" applyNumberFormat="1" applyFont="1" applyFill="1" applyBorder="1" applyAlignment="1">
      <alignment vertical="center" wrapText="1"/>
    </xf>
    <xf numFmtId="49" fontId="2" fillId="0" borderId="146" xfId="0" applyNumberFormat="1" applyFont="1" applyBorder="1" applyAlignment="1">
      <alignment horizontal="center" vertical="center"/>
    </xf>
    <xf numFmtId="188" fontId="2" fillId="0" borderId="65" xfId="0" applyNumberFormat="1" applyFont="1" applyFill="1" applyBorder="1" applyAlignment="1">
      <alignment vertical="center"/>
    </xf>
    <xf numFmtId="188" fontId="2" fillId="0" borderId="30" xfId="0" applyNumberFormat="1" applyFont="1" applyFill="1" applyBorder="1" applyAlignment="1">
      <alignment vertical="center"/>
    </xf>
    <xf numFmtId="188" fontId="2" fillId="0" borderId="13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" fillId="34" borderId="134" xfId="0" applyNumberFormat="1" applyFont="1" applyFill="1" applyBorder="1" applyAlignment="1" applyProtection="1">
      <alignment horizontal="center" vertical="center"/>
      <protection/>
    </xf>
    <xf numFmtId="49" fontId="1" fillId="34" borderId="56" xfId="0" applyNumberFormat="1" applyFont="1" applyFill="1" applyBorder="1" applyAlignment="1" applyProtection="1">
      <alignment horizontal="center" vertical="center" wrapText="1"/>
      <protection/>
    </xf>
    <xf numFmtId="188" fontId="1" fillId="34" borderId="109" xfId="0" applyNumberFormat="1" applyFont="1" applyFill="1" applyBorder="1" applyAlignment="1">
      <alignment vertical="center"/>
    </xf>
    <xf numFmtId="188" fontId="1" fillId="34" borderId="55" xfId="0" applyNumberFormat="1" applyFont="1" applyFill="1" applyBorder="1" applyAlignment="1">
      <alignment vertical="center"/>
    </xf>
    <xf numFmtId="188" fontId="1" fillId="34" borderId="110" xfId="0" applyNumberFormat="1" applyFont="1" applyFill="1" applyBorder="1" applyAlignment="1">
      <alignment vertical="center"/>
    </xf>
    <xf numFmtId="0" fontId="22" fillId="0" borderId="127" xfId="0" applyFont="1" applyBorder="1" applyAlignment="1">
      <alignment vertical="center" wrapText="1"/>
    </xf>
    <xf numFmtId="49" fontId="22" fillId="0" borderId="146" xfId="0" applyNumberFormat="1" applyFont="1" applyBorder="1" applyAlignment="1" applyProtection="1">
      <alignment vertical="center" wrapText="1"/>
      <protection/>
    </xf>
    <xf numFmtId="49" fontId="2" fillId="0" borderId="138" xfId="0" applyNumberFormat="1" applyFont="1" applyFill="1" applyBorder="1" applyAlignment="1" applyProtection="1">
      <alignment horizontal="center" vertical="center" wrapText="1"/>
      <protection/>
    </xf>
    <xf numFmtId="188" fontId="2" fillId="0" borderId="147" xfId="0" applyNumberFormat="1" applyFont="1" applyBorder="1" applyAlignment="1">
      <alignment vertical="center"/>
    </xf>
    <xf numFmtId="188" fontId="2" fillId="0" borderId="63" xfId="0" applyNumberFormat="1" applyFont="1" applyBorder="1" applyAlignment="1">
      <alignment vertical="center"/>
    </xf>
    <xf numFmtId="49" fontId="22" fillId="0" borderId="78" xfId="0" applyNumberFormat="1" applyFont="1" applyBorder="1" applyAlignment="1" applyProtection="1">
      <alignment horizontal="center" vertical="center" textRotation="90" wrapText="1"/>
      <protection/>
    </xf>
    <xf numFmtId="0" fontId="3" fillId="0" borderId="78" xfId="0" applyFont="1" applyBorder="1" applyAlignment="1">
      <alignment horizontal="center" vertical="center" wrapText="1"/>
    </xf>
    <xf numFmtId="49" fontId="22" fillId="0" borderId="78" xfId="0" applyNumberFormat="1" applyFont="1" applyBorder="1" applyAlignment="1" applyProtection="1">
      <alignment vertical="center" wrapText="1"/>
      <protection/>
    </xf>
    <xf numFmtId="0" fontId="3" fillId="0" borderId="78" xfId="0" applyFont="1" applyBorder="1" applyAlignment="1">
      <alignment horizontal="center" vertical="center"/>
    </xf>
    <xf numFmtId="49" fontId="22" fillId="0" borderId="36" xfId="0" applyNumberFormat="1" applyFont="1" applyBorder="1" applyAlignment="1" applyProtection="1">
      <alignment horizontal="center" vertical="center" textRotation="90" wrapText="1"/>
      <protection/>
    </xf>
    <xf numFmtId="0" fontId="3" fillId="0" borderId="36" xfId="0" applyFont="1" applyBorder="1" applyAlignment="1">
      <alignment horizontal="center" vertical="center" wrapText="1"/>
    </xf>
    <xf numFmtId="49" fontId="22" fillId="0" borderId="36" xfId="0" applyNumberFormat="1" applyFont="1" applyBorder="1" applyAlignment="1" applyProtection="1">
      <alignment vertical="center" wrapText="1"/>
      <protection/>
    </xf>
    <xf numFmtId="0" fontId="3" fillId="0" borderId="36" xfId="0" applyFont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188" fontId="2" fillId="0" borderId="36" xfId="0" applyNumberFormat="1" applyFont="1" applyBorder="1" applyAlignment="1">
      <alignment vertical="center"/>
    </xf>
    <xf numFmtId="49" fontId="2" fillId="37" borderId="1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37" borderId="123" xfId="0" applyNumberFormat="1" applyFont="1" applyFill="1" applyBorder="1" applyAlignment="1">
      <alignment vertical="center"/>
    </xf>
    <xf numFmtId="188" fontId="1" fillId="37" borderId="67" xfId="0" applyNumberFormat="1" applyFont="1" applyFill="1" applyBorder="1" applyAlignment="1">
      <alignment vertical="center"/>
    </xf>
    <xf numFmtId="188" fontId="1" fillId="37" borderId="95" xfId="0" applyNumberFormat="1" applyFont="1" applyFill="1" applyBorder="1" applyAlignment="1">
      <alignment vertical="center"/>
    </xf>
    <xf numFmtId="49" fontId="2" fillId="0" borderId="127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188" fontId="1" fillId="37" borderId="90" xfId="0" applyNumberFormat="1" applyFont="1" applyFill="1" applyBorder="1" applyAlignment="1">
      <alignment vertical="center"/>
    </xf>
    <xf numFmtId="188" fontId="1" fillId="37" borderId="66" xfId="0" applyNumberFormat="1" applyFont="1" applyFill="1" applyBorder="1" applyAlignment="1">
      <alignment vertical="center"/>
    </xf>
    <xf numFmtId="188" fontId="1" fillId="37" borderId="91" xfId="0" applyNumberFormat="1" applyFont="1" applyFill="1" applyBorder="1" applyAlignment="1">
      <alignment vertical="center"/>
    </xf>
    <xf numFmtId="49" fontId="2" fillId="0" borderId="98" xfId="0" applyNumberFormat="1" applyFont="1" applyFill="1" applyBorder="1" applyAlignment="1" applyProtection="1">
      <alignment horizontal="center" vertical="center" wrapText="1"/>
      <protection/>
    </xf>
    <xf numFmtId="49" fontId="2" fillId="0" borderId="76" xfId="0" applyNumberFormat="1" applyFont="1" applyFill="1" applyBorder="1" applyAlignment="1" applyProtection="1">
      <alignment horizontal="center" vertical="center" wrapText="1"/>
      <protection/>
    </xf>
    <xf numFmtId="188" fontId="1" fillId="37" borderId="92" xfId="0" applyNumberFormat="1" applyFont="1" applyFill="1" applyBorder="1" applyAlignment="1">
      <alignment vertical="center"/>
    </xf>
    <xf numFmtId="188" fontId="1" fillId="37" borderId="59" xfId="0" applyNumberFormat="1" applyFont="1" applyFill="1" applyBorder="1" applyAlignment="1">
      <alignment vertical="center"/>
    </xf>
    <xf numFmtId="188" fontId="1" fillId="37" borderId="93" xfId="0" applyNumberFormat="1" applyFont="1" applyFill="1" applyBorder="1" applyAlignment="1">
      <alignment vertical="center"/>
    </xf>
    <xf numFmtId="49" fontId="1" fillId="34" borderId="122" xfId="0" applyNumberFormat="1" applyFont="1" applyFill="1" applyBorder="1" applyAlignment="1" applyProtection="1">
      <alignment horizontal="center" vertical="center"/>
      <protection/>
    </xf>
    <xf numFmtId="188" fontId="1" fillId="34" borderId="12" xfId="0" applyNumberFormat="1" applyFont="1" applyFill="1" applyBorder="1" applyAlignment="1">
      <alignment vertical="center"/>
    </xf>
    <xf numFmtId="188" fontId="1" fillId="34" borderId="70" xfId="0" applyNumberFormat="1" applyFont="1" applyFill="1" applyBorder="1" applyAlignment="1">
      <alignment vertical="center"/>
    </xf>
    <xf numFmtId="188" fontId="1" fillId="34" borderId="114" xfId="0" applyNumberFormat="1" applyFont="1" applyFill="1" applyBorder="1" applyAlignment="1">
      <alignment vertical="center"/>
    </xf>
    <xf numFmtId="49" fontId="2" fillId="43" borderId="122" xfId="0" applyNumberFormat="1" applyFont="1" applyFill="1" applyBorder="1" applyAlignment="1" applyProtection="1">
      <alignment horizontal="center" vertical="center"/>
      <protection/>
    </xf>
    <xf numFmtId="49" fontId="2" fillId="43" borderId="101" xfId="0" applyNumberFormat="1" applyFont="1" applyFill="1" applyBorder="1" applyAlignment="1" applyProtection="1">
      <alignment horizontal="center" vertical="center"/>
      <protection/>
    </xf>
    <xf numFmtId="49" fontId="2" fillId="43" borderId="53" xfId="0" applyNumberFormat="1" applyFont="1" applyFill="1" applyBorder="1" applyAlignment="1" applyProtection="1">
      <alignment horizontal="center" vertical="center"/>
      <protection/>
    </xf>
    <xf numFmtId="188" fontId="2" fillId="37" borderId="94" xfId="0" applyNumberFormat="1" applyFont="1" applyFill="1" applyBorder="1" applyAlignment="1">
      <alignment vertical="center"/>
    </xf>
    <xf numFmtId="188" fontId="2" fillId="37" borderId="52" xfId="0" applyNumberFormat="1" applyFont="1" applyFill="1" applyBorder="1" applyAlignment="1">
      <alignment vertical="center"/>
    </xf>
    <xf numFmtId="188" fontId="2" fillId="37" borderId="113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vertical="center" wrapText="1"/>
    </xf>
    <xf numFmtId="49" fontId="2" fillId="31" borderId="101" xfId="0" applyNumberFormat="1" applyFont="1" applyFill="1" applyBorder="1" applyAlignment="1" applyProtection="1">
      <alignment horizontal="center" vertical="center"/>
      <protection/>
    </xf>
    <xf numFmtId="49" fontId="2" fillId="31" borderId="122" xfId="0" applyNumberFormat="1" applyFont="1" applyFill="1" applyBorder="1" applyAlignment="1" applyProtection="1">
      <alignment horizontal="center" vertical="center"/>
      <protection/>
    </xf>
    <xf numFmtId="49" fontId="2" fillId="31" borderId="53" xfId="0" applyNumberFormat="1" applyFont="1" applyFill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vertical="center" wrapText="1"/>
      <protection/>
    </xf>
    <xf numFmtId="49" fontId="2" fillId="0" borderId="137" xfId="0" applyNumberFormat="1" applyFont="1" applyBorder="1" applyAlignment="1" applyProtection="1">
      <alignment horizontal="center" vertical="center"/>
      <protection/>
    </xf>
    <xf numFmtId="49" fontId="2" fillId="0" borderId="68" xfId="0" applyNumberFormat="1" applyFont="1" applyBorder="1" applyAlignment="1" applyProtection="1">
      <alignment horizontal="center" vertical="center"/>
      <protection/>
    </xf>
    <xf numFmtId="49" fontId="22" fillId="0" borderId="76" xfId="0" applyNumberFormat="1" applyFont="1" applyBorder="1" applyAlignment="1" applyProtection="1">
      <alignment vertical="center" wrapText="1"/>
      <protection/>
    </xf>
    <xf numFmtId="49" fontId="2" fillId="0" borderId="98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188" fontId="2" fillId="0" borderId="126" xfId="0" applyNumberFormat="1" applyFont="1" applyBorder="1" applyAlignment="1">
      <alignment vertical="center"/>
    </xf>
    <xf numFmtId="49" fontId="1" fillId="44" borderId="122" xfId="0" applyNumberFormat="1" applyFont="1" applyFill="1" applyBorder="1" applyAlignment="1" applyProtection="1">
      <alignment horizontal="center" vertical="center"/>
      <protection/>
    </xf>
    <xf numFmtId="49" fontId="1" fillId="44" borderId="101" xfId="0" applyNumberFormat="1" applyFont="1" applyFill="1" applyBorder="1" applyAlignment="1" applyProtection="1">
      <alignment horizontal="center" vertical="center"/>
      <protection/>
    </xf>
    <xf numFmtId="49" fontId="1" fillId="44" borderId="53" xfId="0" applyNumberFormat="1" applyFont="1" applyFill="1" applyBorder="1" applyAlignment="1" applyProtection="1">
      <alignment horizontal="center" vertical="center"/>
      <protection/>
    </xf>
    <xf numFmtId="188" fontId="1" fillId="44" borderId="92" xfId="0" applyNumberFormat="1" applyFont="1" applyFill="1" applyBorder="1" applyAlignment="1">
      <alignment vertical="center"/>
    </xf>
    <xf numFmtId="188" fontId="1" fillId="44" borderId="59" xfId="0" applyNumberFormat="1" applyFont="1" applyFill="1" applyBorder="1" applyAlignment="1">
      <alignment vertical="center"/>
    </xf>
    <xf numFmtId="188" fontId="1" fillId="44" borderId="93" xfId="0" applyNumberFormat="1" applyFont="1" applyFill="1" applyBorder="1" applyAlignment="1">
      <alignment vertical="center"/>
    </xf>
    <xf numFmtId="49" fontId="22" fillId="0" borderId="53" xfId="0" applyNumberFormat="1" applyFont="1" applyFill="1" applyBorder="1" applyAlignment="1" applyProtection="1">
      <alignment vertical="center" wrapText="1"/>
      <protection/>
    </xf>
    <xf numFmtId="0" fontId="2" fillId="0" borderId="101" xfId="0" applyFont="1" applyFill="1" applyBorder="1" applyAlignment="1">
      <alignment vertical="center" wrapText="1"/>
    </xf>
    <xf numFmtId="0" fontId="2" fillId="0" borderId="101" xfId="0" applyFont="1" applyBorder="1" applyAlignment="1">
      <alignment horizontal="center" vertical="center"/>
    </xf>
    <xf numFmtId="49" fontId="2" fillId="0" borderId="122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49" fontId="1" fillId="37" borderId="135" xfId="0" applyNumberFormat="1" applyFont="1" applyFill="1" applyBorder="1" applyAlignment="1" applyProtection="1">
      <alignment horizontal="center" vertical="center"/>
      <protection/>
    </xf>
    <xf numFmtId="49" fontId="1" fillId="37" borderId="97" xfId="0" applyNumberFormat="1" applyFont="1" applyFill="1" applyBorder="1" applyAlignment="1" applyProtection="1">
      <alignment horizontal="center" vertical="center"/>
      <protection/>
    </xf>
    <xf numFmtId="49" fontId="1" fillId="37" borderId="60" xfId="0" applyNumberFormat="1" applyFont="1" applyFill="1" applyBorder="1" applyAlignment="1" applyProtection="1">
      <alignment horizontal="center" vertical="center"/>
      <protection/>
    </xf>
    <xf numFmtId="188" fontId="1" fillId="37" borderId="87" xfId="0" applyNumberFormat="1" applyFont="1" applyFill="1" applyBorder="1" applyAlignment="1">
      <alignment vertical="center"/>
    </xf>
    <xf numFmtId="188" fontId="1" fillId="37" borderId="54" xfId="0" applyNumberFormat="1" applyFont="1" applyFill="1" applyBorder="1" applyAlignment="1">
      <alignment vertical="center"/>
    </xf>
    <xf numFmtId="188" fontId="1" fillId="37" borderId="125" xfId="0" applyNumberFormat="1" applyFont="1" applyFill="1" applyBorder="1" applyAlignment="1">
      <alignment vertical="center"/>
    </xf>
    <xf numFmtId="49" fontId="1" fillId="45" borderId="120" xfId="0" applyNumberFormat="1" applyFont="1" applyFill="1" applyBorder="1" applyAlignment="1" applyProtection="1">
      <alignment horizontal="center" vertical="center"/>
      <protection/>
    </xf>
    <xf numFmtId="49" fontId="1" fillId="45" borderId="119" xfId="0" applyNumberFormat="1" applyFont="1" applyFill="1" applyBorder="1" applyAlignment="1" applyProtection="1">
      <alignment horizontal="center" vertical="center"/>
      <protection/>
    </xf>
    <xf numFmtId="49" fontId="1" fillId="45" borderId="41" xfId="0" applyNumberFormat="1" applyFont="1" applyFill="1" applyBorder="1" applyAlignment="1" applyProtection="1">
      <alignment horizontal="center" vertical="center"/>
      <protection/>
    </xf>
    <xf numFmtId="188" fontId="1" fillId="45" borderId="121" xfId="0" applyNumberFormat="1" applyFont="1" applyFill="1" applyBorder="1" applyAlignment="1">
      <alignment vertical="center"/>
    </xf>
    <xf numFmtId="188" fontId="1" fillId="45" borderId="40" xfId="0" applyNumberFormat="1" applyFont="1" applyFill="1" applyBorder="1" applyAlignment="1">
      <alignment vertical="center"/>
    </xf>
    <xf numFmtId="188" fontId="1" fillId="45" borderId="112" xfId="0" applyNumberFormat="1" applyFont="1" applyFill="1" applyBorder="1" applyAlignment="1">
      <alignment vertical="center"/>
    </xf>
    <xf numFmtId="49" fontId="2" fillId="37" borderId="122" xfId="0" applyNumberFormat="1" applyFont="1" applyFill="1" applyBorder="1" applyAlignment="1" applyProtection="1">
      <alignment horizontal="center" vertical="center"/>
      <protection/>
    </xf>
    <xf numFmtId="49" fontId="2" fillId="37" borderId="101" xfId="0" applyNumberFormat="1" applyFont="1" applyFill="1" applyBorder="1" applyAlignment="1" applyProtection="1">
      <alignment horizontal="center" vertical="center"/>
      <protection/>
    </xf>
    <xf numFmtId="49" fontId="2" fillId="37" borderId="53" xfId="0" applyNumberFormat="1" applyFont="1" applyFill="1" applyBorder="1" applyAlignment="1" applyProtection="1">
      <alignment horizontal="center" vertical="center"/>
      <protection/>
    </xf>
    <xf numFmtId="49" fontId="2" fillId="0" borderId="100" xfId="0" applyNumberFormat="1" applyFont="1" applyBorder="1" applyAlignment="1" applyProtection="1">
      <alignment horizontal="center" vertical="center"/>
      <protection/>
    </xf>
    <xf numFmtId="49" fontId="22" fillId="0" borderId="86" xfId="0" applyNumberFormat="1" applyFont="1" applyBorder="1" applyAlignment="1" applyProtection="1">
      <alignment vertical="center" wrapText="1"/>
      <protection/>
    </xf>
    <xf numFmtId="49" fontId="2" fillId="0" borderId="80" xfId="0" applyNumberFormat="1" applyFont="1" applyBorder="1" applyAlignment="1" applyProtection="1">
      <alignment horizontal="center" vertical="center"/>
      <protection/>
    </xf>
    <xf numFmtId="188" fontId="2" fillId="0" borderId="12" xfId="0" applyNumberFormat="1" applyFont="1" applyBorder="1" applyAlignment="1">
      <alignment vertical="center"/>
    </xf>
    <xf numFmtId="188" fontId="2" fillId="0" borderId="70" xfId="0" applyNumberFormat="1" applyFont="1" applyBorder="1" applyAlignment="1">
      <alignment vertical="center"/>
    </xf>
    <xf numFmtId="188" fontId="2" fillId="0" borderId="114" xfId="0" applyNumberFormat="1" applyFont="1" applyBorder="1" applyAlignment="1">
      <alignment vertical="center"/>
    </xf>
    <xf numFmtId="49" fontId="2" fillId="0" borderId="53" xfId="0" applyNumberFormat="1" applyFont="1" applyFill="1" applyBorder="1" applyAlignment="1" applyProtection="1">
      <alignment horizontal="left" vertical="center" wrapText="1"/>
      <protection/>
    </xf>
    <xf numFmtId="0" fontId="3" fillId="0" borderId="75" xfId="0" applyFont="1" applyFill="1" applyBorder="1" applyAlignment="1">
      <alignment horizontal="center" vertical="center" textRotation="90" wrapText="1"/>
    </xf>
    <xf numFmtId="0" fontId="0" fillId="0" borderId="75" xfId="0" applyFill="1" applyBorder="1" applyAlignment="1">
      <alignment horizontal="center" vertical="center" textRotation="90" wrapText="1"/>
    </xf>
    <xf numFmtId="49" fontId="2" fillId="0" borderId="75" xfId="0" applyNumberFormat="1" applyFont="1" applyFill="1" applyBorder="1" applyAlignment="1" applyProtection="1">
      <alignment horizontal="left" vertical="center" wrapText="1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188" fontId="2" fillId="0" borderId="7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44" borderId="124" xfId="0" applyNumberFormat="1" applyFont="1" applyFill="1" applyBorder="1" applyAlignment="1" applyProtection="1">
      <alignment horizontal="center" vertical="center"/>
      <protection/>
    </xf>
    <xf numFmtId="49" fontId="1" fillId="44" borderId="96" xfId="0" applyNumberFormat="1" applyFont="1" applyFill="1" applyBorder="1" applyAlignment="1" applyProtection="1">
      <alignment horizontal="center" vertical="center"/>
      <protection/>
    </xf>
    <xf numFmtId="49" fontId="1" fillId="44" borderId="44" xfId="0" applyNumberFormat="1" applyFont="1" applyFill="1" applyBorder="1" applyAlignment="1" applyProtection="1">
      <alignment horizontal="center" vertical="center"/>
      <protection/>
    </xf>
    <xf numFmtId="188" fontId="1" fillId="44" borderId="111" xfId="0" applyNumberFormat="1" applyFont="1" applyFill="1" applyBorder="1" applyAlignment="1">
      <alignment vertical="center"/>
    </xf>
    <xf numFmtId="188" fontId="1" fillId="44" borderId="43" xfId="0" applyNumberFormat="1" applyFont="1" applyFill="1" applyBorder="1" applyAlignment="1">
      <alignment vertical="center"/>
    </xf>
    <xf numFmtId="188" fontId="1" fillId="44" borderId="126" xfId="0" applyNumberFormat="1" applyFont="1" applyFill="1" applyBorder="1" applyAlignment="1">
      <alignment vertical="center"/>
    </xf>
    <xf numFmtId="49" fontId="2" fillId="40" borderId="122" xfId="0" applyNumberFormat="1" applyFont="1" applyFill="1" applyBorder="1" applyAlignment="1" applyProtection="1">
      <alignment horizontal="center" vertical="center"/>
      <protection/>
    </xf>
    <xf numFmtId="49" fontId="2" fillId="40" borderId="101" xfId="0" applyNumberFormat="1" applyFont="1" applyFill="1" applyBorder="1" applyAlignment="1" applyProtection="1">
      <alignment horizontal="center" vertical="center"/>
      <protection/>
    </xf>
    <xf numFmtId="49" fontId="2" fillId="40" borderId="53" xfId="0" applyNumberFormat="1" applyFont="1" applyFill="1" applyBorder="1" applyAlignment="1" applyProtection="1">
      <alignment horizontal="center" vertical="center"/>
      <protection/>
    </xf>
    <xf numFmtId="188" fontId="2" fillId="40" borderId="94" xfId="0" applyNumberFormat="1" applyFont="1" applyFill="1" applyBorder="1" applyAlignment="1">
      <alignment vertical="center"/>
    </xf>
    <xf numFmtId="188" fontId="2" fillId="40" borderId="52" xfId="0" applyNumberFormat="1" applyFont="1" applyFill="1" applyBorder="1" applyAlignment="1">
      <alignment vertical="center"/>
    </xf>
    <xf numFmtId="188" fontId="2" fillId="40" borderId="113" xfId="0" applyNumberFormat="1" applyFont="1" applyFill="1" applyBorder="1" applyAlignment="1">
      <alignment vertical="center"/>
    </xf>
    <xf numFmtId="49" fontId="2" fillId="0" borderId="99" xfId="0" applyNumberFormat="1" applyFont="1" applyBorder="1" applyAlignment="1" applyProtection="1">
      <alignment vertical="center" wrapText="1"/>
      <protection/>
    </xf>
    <xf numFmtId="49" fontId="41" fillId="0" borderId="99" xfId="0" applyNumberFormat="1" applyFont="1" applyFill="1" applyBorder="1" applyAlignment="1" applyProtection="1">
      <alignment horizontal="center" vertical="center"/>
      <protection/>
    </xf>
    <xf numFmtId="49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102" xfId="0" applyNumberFormat="1" applyFont="1" applyBorder="1" applyAlignment="1" applyProtection="1">
      <alignment vertical="center" wrapText="1"/>
      <protection/>
    </xf>
    <xf numFmtId="49" fontId="41" fillId="0" borderId="102" xfId="0" applyNumberFormat="1" applyFont="1" applyFill="1" applyBorder="1" applyAlignment="1" applyProtection="1">
      <alignment horizontal="center" vertical="center"/>
      <protection/>
    </xf>
    <xf numFmtId="49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left" vertical="center" wrapText="1"/>
    </xf>
    <xf numFmtId="0" fontId="2" fillId="0" borderId="101" xfId="0" applyFont="1" applyFill="1" applyBorder="1" applyAlignment="1">
      <alignment horizontal="left" vertical="center" wrapText="1"/>
    </xf>
    <xf numFmtId="0" fontId="2" fillId="0" borderId="100" xfId="0" applyFont="1" applyFill="1" applyBorder="1" applyAlignment="1">
      <alignment vertical="center" wrapText="1"/>
    </xf>
    <xf numFmtId="49" fontId="2" fillId="0" borderId="100" xfId="0" applyNumberFormat="1" applyFont="1" applyBorder="1" applyAlignment="1">
      <alignment horizontal="center" vertical="center"/>
    </xf>
    <xf numFmtId="0" fontId="2" fillId="0" borderId="127" xfId="0" applyFont="1" applyFill="1" applyBorder="1" applyAlignment="1">
      <alignment vertical="center" wrapText="1"/>
    </xf>
    <xf numFmtId="0" fontId="2" fillId="0" borderId="98" xfId="0" applyFont="1" applyFill="1" applyBorder="1" applyAlignment="1">
      <alignment vertical="center" wrapText="1"/>
    </xf>
    <xf numFmtId="49" fontId="1" fillId="37" borderId="122" xfId="0" applyNumberFormat="1" applyFont="1" applyFill="1" applyBorder="1" applyAlignment="1" applyProtection="1">
      <alignment horizontal="center" vertical="center"/>
      <protection/>
    </xf>
    <xf numFmtId="49" fontId="1" fillId="37" borderId="101" xfId="0" applyNumberFormat="1" applyFont="1" applyFill="1" applyBorder="1" applyAlignment="1" applyProtection="1">
      <alignment horizontal="center" vertical="center"/>
      <protection/>
    </xf>
    <xf numFmtId="49" fontId="1" fillId="37" borderId="53" xfId="0" applyNumberFormat="1" applyFont="1" applyFill="1" applyBorder="1" applyAlignment="1" applyProtection="1">
      <alignment horizontal="center" vertical="center"/>
      <protection/>
    </xf>
    <xf numFmtId="188" fontId="1" fillId="37" borderId="94" xfId="0" applyNumberFormat="1" applyFont="1" applyFill="1" applyBorder="1" applyAlignment="1">
      <alignment vertical="center"/>
    </xf>
    <xf numFmtId="188" fontId="1" fillId="37" borderId="52" xfId="0" applyNumberFormat="1" applyFont="1" applyFill="1" applyBorder="1" applyAlignment="1">
      <alignment vertical="center"/>
    </xf>
    <xf numFmtId="188" fontId="1" fillId="37" borderId="113" xfId="0" applyNumberFormat="1" applyFont="1" applyFill="1" applyBorder="1" applyAlignment="1">
      <alignment vertical="center"/>
    </xf>
    <xf numFmtId="49" fontId="1" fillId="38" borderId="120" xfId="0" applyNumberFormat="1" applyFont="1" applyFill="1" applyBorder="1" applyAlignment="1" applyProtection="1">
      <alignment horizontal="center" vertical="center"/>
      <protection/>
    </xf>
    <xf numFmtId="49" fontId="1" fillId="38" borderId="119" xfId="0" applyNumberFormat="1" applyFont="1" applyFill="1" applyBorder="1" applyAlignment="1" applyProtection="1">
      <alignment horizontal="center" vertical="center"/>
      <protection/>
    </xf>
    <xf numFmtId="49" fontId="1" fillId="38" borderId="41" xfId="0" applyNumberFormat="1" applyFont="1" applyFill="1" applyBorder="1" applyAlignment="1" applyProtection="1">
      <alignment horizontal="center" vertical="center"/>
      <protection/>
    </xf>
    <xf numFmtId="188" fontId="1" fillId="38" borderId="121" xfId="0" applyNumberFormat="1" applyFont="1" applyFill="1" applyBorder="1" applyAlignment="1">
      <alignment vertical="center"/>
    </xf>
    <xf numFmtId="188" fontId="1" fillId="38" borderId="40" xfId="0" applyNumberFormat="1" applyFont="1" applyFill="1" applyBorder="1" applyAlignment="1">
      <alignment vertical="center"/>
    </xf>
    <xf numFmtId="188" fontId="1" fillId="38" borderId="112" xfId="0" applyNumberFormat="1" applyFont="1" applyFill="1" applyBorder="1" applyAlignment="1">
      <alignment vertical="center"/>
    </xf>
    <xf numFmtId="49" fontId="2" fillId="0" borderId="46" xfId="0" applyNumberFormat="1" applyFont="1" applyBorder="1" applyAlignment="1" applyProtection="1">
      <alignment horizontal="center" vertical="center"/>
      <protection/>
    </xf>
    <xf numFmtId="188" fontId="2" fillId="31" borderId="89" xfId="0" applyNumberFormat="1" applyFont="1" applyFill="1" applyBorder="1" applyAlignment="1">
      <alignment vertical="center"/>
    </xf>
    <xf numFmtId="188" fontId="2" fillId="31" borderId="62" xfId="0" applyNumberFormat="1" applyFont="1" applyFill="1" applyBorder="1" applyAlignment="1">
      <alignment vertical="center"/>
    </xf>
    <xf numFmtId="188" fontId="2" fillId="31" borderId="92" xfId="0" applyNumberFormat="1" applyFont="1" applyFill="1" applyBorder="1" applyAlignment="1">
      <alignment vertical="center"/>
    </xf>
    <xf numFmtId="188" fontId="2" fillId="31" borderId="59" xfId="0" applyNumberFormat="1" applyFont="1" applyFill="1" applyBorder="1" applyAlignment="1">
      <alignment vertical="center"/>
    </xf>
    <xf numFmtId="188" fontId="2" fillId="31" borderId="126" xfId="0" applyNumberFormat="1" applyFont="1" applyFill="1" applyBorder="1" applyAlignment="1">
      <alignment vertical="center"/>
    </xf>
    <xf numFmtId="188" fontId="1" fillId="44" borderId="94" xfId="0" applyNumberFormat="1" applyFont="1" applyFill="1" applyBorder="1" applyAlignment="1">
      <alignment vertical="center"/>
    </xf>
    <xf numFmtId="188" fontId="1" fillId="44" borderId="52" xfId="0" applyNumberFormat="1" applyFont="1" applyFill="1" applyBorder="1" applyAlignment="1">
      <alignment vertical="center"/>
    </xf>
    <xf numFmtId="188" fontId="1" fillId="44" borderId="113" xfId="0" applyNumberFormat="1" applyFont="1" applyFill="1" applyBorder="1" applyAlignment="1">
      <alignment vertical="center"/>
    </xf>
    <xf numFmtId="49" fontId="2" fillId="0" borderId="50" xfId="0" applyNumberFormat="1" applyFont="1" applyFill="1" applyBorder="1" applyAlignment="1" applyProtection="1">
      <alignment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188" fontId="1" fillId="37" borderId="131" xfId="0" applyNumberFormat="1" applyFont="1" applyFill="1" applyBorder="1" applyAlignment="1">
      <alignment vertical="center"/>
    </xf>
    <xf numFmtId="188" fontId="1" fillId="37" borderId="132" xfId="0" applyNumberFormat="1" applyFont="1" applyFill="1" applyBorder="1" applyAlignment="1">
      <alignment vertical="center"/>
    </xf>
    <xf numFmtId="188" fontId="1" fillId="37" borderId="133" xfId="0" applyNumberFormat="1" applyFont="1" applyFill="1" applyBorder="1" applyAlignment="1">
      <alignment vertical="center"/>
    </xf>
    <xf numFmtId="49" fontId="1" fillId="37" borderId="38" xfId="0" applyNumberFormat="1" applyFont="1" applyFill="1" applyBorder="1" applyAlignment="1" applyProtection="1">
      <alignment horizontal="center" vertical="center"/>
      <protection/>
    </xf>
    <xf numFmtId="49" fontId="2" fillId="38" borderId="99" xfId="0" applyNumberFormat="1" applyFont="1" applyFill="1" applyBorder="1" applyAlignment="1" applyProtection="1">
      <alignment horizontal="center" vertical="center" wrapText="1"/>
      <protection/>
    </xf>
    <xf numFmtId="49" fontId="2" fillId="38" borderId="18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2" fillId="0" borderId="127" xfId="0" applyFont="1" applyBorder="1" applyAlignment="1">
      <alignment horizontal="center" vertical="center"/>
    </xf>
    <xf numFmtId="49" fontId="2" fillId="0" borderId="76" xfId="0" applyNumberFormat="1" applyFont="1" applyFill="1" applyBorder="1" applyAlignment="1" applyProtection="1">
      <alignment horizontal="left" vertical="center" wrapText="1"/>
      <protection/>
    </xf>
    <xf numFmtId="0" fontId="2" fillId="0" borderId="98" xfId="0" applyFont="1" applyBorder="1" applyAlignment="1">
      <alignment horizontal="center" vertical="center"/>
    </xf>
    <xf numFmtId="0" fontId="2" fillId="38" borderId="100" xfId="0" applyFont="1" applyFill="1" applyBorder="1" applyAlignment="1">
      <alignment horizontal="center" vertical="center" wrapText="1"/>
    </xf>
    <xf numFmtId="49" fontId="2" fillId="38" borderId="136" xfId="0" applyNumberFormat="1" applyFont="1" applyFill="1" applyBorder="1" applyAlignment="1" applyProtection="1">
      <alignment horizontal="center" vertical="center"/>
      <protection/>
    </xf>
    <xf numFmtId="49" fontId="2" fillId="38" borderId="100" xfId="0" applyNumberFormat="1" applyFont="1" applyFill="1" applyBorder="1" applyAlignment="1" applyProtection="1">
      <alignment horizontal="center" vertical="center"/>
      <protection/>
    </xf>
    <xf numFmtId="49" fontId="2" fillId="38" borderId="46" xfId="0" applyNumberFormat="1" applyFont="1" applyFill="1" applyBorder="1" applyAlignment="1" applyProtection="1">
      <alignment horizontal="center" vertical="center"/>
      <protection/>
    </xf>
    <xf numFmtId="188" fontId="2" fillId="38" borderId="89" xfId="0" applyNumberFormat="1" applyFont="1" applyFill="1" applyBorder="1" applyAlignment="1">
      <alignment vertical="center"/>
    </xf>
    <xf numFmtId="188" fontId="2" fillId="38" borderId="62" xfId="0" applyNumberFormat="1" applyFont="1" applyFill="1" applyBorder="1" applyAlignment="1">
      <alignment vertical="center"/>
    </xf>
    <xf numFmtId="188" fontId="2" fillId="38" borderId="84" xfId="0" applyNumberFormat="1" applyFont="1" applyFill="1" applyBorder="1" applyAlignment="1">
      <alignment vertical="center"/>
    </xf>
    <xf numFmtId="49" fontId="2" fillId="0" borderId="86" xfId="0" applyNumberFormat="1" applyFont="1" applyBorder="1" applyAlignment="1" applyProtection="1">
      <alignment vertical="center" wrapText="1"/>
      <protection/>
    </xf>
    <xf numFmtId="49" fontId="2" fillId="0" borderId="99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/>
    </xf>
    <xf numFmtId="0" fontId="2" fillId="44" borderId="34" xfId="0" applyFont="1" applyFill="1" applyBorder="1" applyAlignment="1">
      <alignment vertical="center" wrapText="1"/>
    </xf>
    <xf numFmtId="49" fontId="2" fillId="44" borderId="127" xfId="0" applyNumberFormat="1" applyFont="1" applyFill="1" applyBorder="1" applyAlignment="1" applyProtection="1">
      <alignment horizontal="center" vertical="center"/>
      <protection/>
    </xf>
    <xf numFmtId="49" fontId="2" fillId="44" borderId="48" xfId="0" applyNumberFormat="1" applyFont="1" applyFill="1" applyBorder="1" applyAlignment="1" applyProtection="1">
      <alignment horizontal="center" vertical="center"/>
      <protection/>
    </xf>
    <xf numFmtId="188" fontId="2" fillId="44" borderId="90" xfId="0" applyNumberFormat="1" applyFont="1" applyFill="1" applyBorder="1" applyAlignment="1">
      <alignment vertical="center"/>
    </xf>
    <xf numFmtId="188" fontId="2" fillId="44" borderId="66" xfId="0" applyNumberFormat="1" applyFont="1" applyFill="1" applyBorder="1" applyAlignment="1">
      <alignment vertical="center"/>
    </xf>
    <xf numFmtId="188" fontId="2" fillId="44" borderId="91" xfId="0" applyNumberFormat="1" applyFont="1" applyFill="1" applyBorder="1" applyAlignment="1">
      <alignment vertical="center"/>
    </xf>
    <xf numFmtId="0" fontId="17" fillId="0" borderId="48" xfId="0" applyFont="1" applyBorder="1" applyAlignment="1">
      <alignment vertical="center" wrapText="1"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127" xfId="0" applyNumberFormat="1" applyFont="1" applyBorder="1" applyAlignment="1" applyProtection="1">
      <alignment horizontal="center" vertical="center"/>
      <protection/>
    </xf>
    <xf numFmtId="0" fontId="17" fillId="0" borderId="50" xfId="0" applyFont="1" applyBorder="1" applyAlignment="1">
      <alignment vertical="center" wrapText="1"/>
    </xf>
    <xf numFmtId="49" fontId="2" fillId="0" borderId="135" xfId="0" applyNumberFormat="1" applyFont="1" applyBorder="1" applyAlignment="1">
      <alignment horizontal="center" vertical="center" wrapText="1"/>
    </xf>
    <xf numFmtId="49" fontId="2" fillId="0" borderId="135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188" fontId="2" fillId="38" borderId="111" xfId="0" applyNumberFormat="1" applyFont="1" applyFill="1" applyBorder="1" applyAlignment="1">
      <alignment vertical="center"/>
    </xf>
    <xf numFmtId="188" fontId="2" fillId="38" borderId="43" xfId="0" applyNumberFormat="1" applyFont="1" applyFill="1" applyBorder="1" applyAlignment="1">
      <alignment vertical="center"/>
    </xf>
    <xf numFmtId="188" fontId="2" fillId="38" borderId="126" xfId="0" applyNumberFormat="1" applyFont="1" applyFill="1" applyBorder="1" applyAlignment="1">
      <alignment vertical="center"/>
    </xf>
    <xf numFmtId="49" fontId="2" fillId="38" borderId="101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top" wrapText="1"/>
    </xf>
    <xf numFmtId="49" fontId="2" fillId="6" borderId="71" xfId="0" applyNumberFormat="1" applyFont="1" applyFill="1" applyBorder="1" applyAlignment="1" applyProtection="1">
      <alignment horizontal="center" vertical="center"/>
      <protection/>
    </xf>
    <xf numFmtId="188" fontId="2" fillId="6" borderId="12" xfId="0" applyNumberFormat="1" applyFont="1" applyFill="1" applyBorder="1" applyAlignment="1">
      <alignment vertical="center"/>
    </xf>
    <xf numFmtId="188" fontId="2" fillId="6" borderId="70" xfId="0" applyNumberFormat="1" applyFont="1" applyFill="1" applyBorder="1" applyAlignment="1">
      <alignment vertical="center"/>
    </xf>
    <xf numFmtId="188" fontId="2" fillId="6" borderId="114" xfId="0" applyNumberFormat="1" applyFont="1" applyFill="1" applyBorder="1" applyAlignment="1">
      <alignment vertical="center"/>
    </xf>
    <xf numFmtId="0" fontId="3" fillId="0" borderId="7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" fillId="33" borderId="148" xfId="0" applyNumberFormat="1" applyFont="1" applyFill="1" applyBorder="1" applyAlignment="1" applyProtection="1">
      <alignment horizontal="center" vertical="center" wrapText="1"/>
      <protection/>
    </xf>
    <xf numFmtId="49" fontId="2" fillId="37" borderId="140" xfId="0" applyNumberFormat="1" applyFont="1" applyFill="1" applyBorder="1" applyAlignment="1" applyProtection="1">
      <alignment horizontal="center" vertical="center"/>
      <protection/>
    </xf>
    <xf numFmtId="49" fontId="1" fillId="34" borderId="116" xfId="0" applyNumberFormat="1" applyFont="1" applyFill="1" applyBorder="1" applyAlignment="1" applyProtection="1">
      <alignment horizontal="center" vertical="center" wrapText="1"/>
      <protection/>
    </xf>
    <xf numFmtId="49" fontId="1" fillId="38" borderId="96" xfId="0" applyNumberFormat="1" applyFont="1" applyFill="1" applyBorder="1" applyAlignment="1" applyProtection="1">
      <alignment horizontal="center" vertical="center"/>
      <protection/>
    </xf>
    <xf numFmtId="49" fontId="1" fillId="38" borderId="124" xfId="0" applyNumberFormat="1" applyFont="1" applyFill="1" applyBorder="1" applyAlignment="1" applyProtection="1">
      <alignment horizontal="center" vertical="center"/>
      <protection/>
    </xf>
    <xf numFmtId="49" fontId="1" fillId="38" borderId="44" xfId="0" applyNumberFormat="1" applyFont="1" applyFill="1" applyBorder="1" applyAlignment="1" applyProtection="1">
      <alignment horizontal="center" vertical="center"/>
      <protection/>
    </xf>
    <xf numFmtId="188" fontId="2" fillId="31" borderId="90" xfId="0" applyNumberFormat="1" applyFont="1" applyFill="1" applyBorder="1" applyAlignment="1">
      <alignment vertical="center"/>
    </xf>
    <xf numFmtId="188" fontId="2" fillId="31" borderId="66" xfId="0" applyNumberFormat="1" applyFont="1" applyFill="1" applyBorder="1" applyAlignment="1">
      <alignment vertical="center"/>
    </xf>
    <xf numFmtId="188" fontId="2" fillId="31" borderId="91" xfId="0" applyNumberFormat="1" applyFont="1" applyFill="1" applyBorder="1" applyAlignment="1">
      <alignment vertical="center"/>
    </xf>
    <xf numFmtId="188" fontId="2" fillId="31" borderId="93" xfId="0" applyNumberFormat="1" applyFont="1" applyFill="1" applyBorder="1" applyAlignment="1">
      <alignment vertical="center"/>
    </xf>
    <xf numFmtId="49" fontId="2" fillId="0" borderId="80" xfId="0" applyNumberFormat="1" applyFont="1" applyFill="1" applyBorder="1" applyAlignment="1" applyProtection="1">
      <alignment vertical="center" wrapText="1"/>
      <protection/>
    </xf>
    <xf numFmtId="49" fontId="2" fillId="6" borderId="102" xfId="0" applyNumberFormat="1" applyFont="1" applyFill="1" applyBorder="1" applyAlignment="1" applyProtection="1">
      <alignment horizontal="center" vertical="center"/>
      <protection/>
    </xf>
    <xf numFmtId="49" fontId="2" fillId="6" borderId="125" xfId="0" applyNumberFormat="1" applyFont="1" applyFill="1" applyBorder="1" applyAlignment="1" applyProtection="1">
      <alignment horizontal="center" vertical="center"/>
      <protection/>
    </xf>
    <xf numFmtId="188" fontId="2" fillId="6" borderId="87" xfId="0" applyNumberFormat="1" applyFont="1" applyFill="1" applyBorder="1" applyAlignment="1">
      <alignment vertical="center"/>
    </xf>
    <xf numFmtId="188" fontId="2" fillId="6" borderId="54" xfId="0" applyNumberFormat="1" applyFont="1" applyFill="1" applyBorder="1" applyAlignment="1">
      <alignment vertical="center"/>
    </xf>
    <xf numFmtId="188" fontId="2" fillId="6" borderId="125" xfId="0" applyNumberFormat="1" applyFont="1" applyFill="1" applyBorder="1" applyAlignment="1">
      <alignment vertical="center"/>
    </xf>
    <xf numFmtId="49" fontId="2" fillId="0" borderId="113" xfId="0" applyNumberFormat="1" applyFont="1" applyBorder="1" applyAlignment="1" applyProtection="1">
      <alignment horizontal="center" vertical="center"/>
      <protection/>
    </xf>
    <xf numFmtId="49" fontId="2" fillId="6" borderId="99" xfId="0" applyNumberFormat="1" applyFont="1" applyFill="1" applyBorder="1" applyAlignment="1" applyProtection="1">
      <alignment horizontal="center" vertical="center"/>
      <protection/>
    </xf>
    <xf numFmtId="0" fontId="2" fillId="0" borderId="113" xfId="0" applyFont="1" applyBorder="1" applyAlignment="1">
      <alignment horizontal="center" vertical="center"/>
    </xf>
    <xf numFmtId="49" fontId="2" fillId="0" borderId="129" xfId="0" applyNumberFormat="1" applyFont="1" applyBorder="1" applyAlignment="1" applyProtection="1">
      <alignment horizontal="center" vertical="center"/>
      <protection/>
    </xf>
    <xf numFmtId="0" fontId="2" fillId="0" borderId="133" xfId="0" applyFont="1" applyBorder="1" applyAlignment="1">
      <alignment horizontal="center" vertical="center"/>
    </xf>
    <xf numFmtId="0" fontId="1" fillId="0" borderId="78" xfId="0" applyFont="1" applyBorder="1" applyAlignment="1">
      <alignment vertical="center" wrapText="1"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>
      <alignment vertical="center" wrapText="1"/>
    </xf>
    <xf numFmtId="49" fontId="1" fillId="37" borderId="36" xfId="0" applyNumberFormat="1" applyFont="1" applyFill="1" applyBorder="1" applyAlignment="1" applyProtection="1">
      <alignment horizontal="center" vertical="center" wrapText="1"/>
      <protection/>
    </xf>
    <xf numFmtId="49" fontId="1" fillId="34" borderId="74" xfId="0" applyNumberFormat="1" applyFont="1" applyFill="1" applyBorder="1" applyAlignment="1" applyProtection="1">
      <alignment horizontal="center" vertical="center"/>
      <protection/>
    </xf>
    <xf numFmtId="49" fontId="1" fillId="34" borderId="53" xfId="0" applyNumberFormat="1" applyFont="1" applyFill="1" applyBorder="1" applyAlignment="1" applyProtection="1">
      <alignment horizontal="center" vertical="center" wrapText="1"/>
      <protection/>
    </xf>
    <xf numFmtId="188" fontId="1" fillId="34" borderId="94" xfId="0" applyNumberFormat="1" applyFont="1" applyFill="1" applyBorder="1" applyAlignment="1">
      <alignment vertical="center"/>
    </xf>
    <xf numFmtId="188" fontId="1" fillId="34" borderId="52" xfId="0" applyNumberFormat="1" applyFont="1" applyFill="1" applyBorder="1" applyAlignment="1">
      <alignment vertical="center"/>
    </xf>
    <xf numFmtId="188" fontId="1" fillId="34" borderId="113" xfId="0" applyNumberFormat="1" applyFont="1" applyFill="1" applyBorder="1" applyAlignment="1">
      <alignment vertical="center"/>
    </xf>
    <xf numFmtId="49" fontId="93" fillId="0" borderId="46" xfId="0" applyNumberFormat="1" applyFont="1" applyBorder="1" applyAlignment="1" applyProtection="1">
      <alignment horizontal="center" vertical="center" wrapText="1"/>
      <protection/>
    </xf>
    <xf numFmtId="49" fontId="93" fillId="0" borderId="50" xfId="0" applyNumberFormat="1" applyFont="1" applyBorder="1" applyAlignment="1" applyProtection="1">
      <alignment horizontal="center" vertical="center" wrapText="1"/>
      <protection/>
    </xf>
    <xf numFmtId="0" fontId="22" fillId="0" borderId="100" xfId="0" applyFont="1" applyBorder="1" applyAlignment="1">
      <alignment horizontal="left" vertical="center" wrapText="1"/>
    </xf>
    <xf numFmtId="49" fontId="38" fillId="0" borderId="137" xfId="0" applyNumberFormat="1" applyFont="1" applyBorder="1" applyAlignment="1">
      <alignment horizontal="center" vertical="center"/>
    </xf>
    <xf numFmtId="0" fontId="22" fillId="0" borderId="98" xfId="0" applyFont="1" applyBorder="1" applyAlignment="1">
      <alignment horizontal="left" vertical="center" wrapText="1"/>
    </xf>
    <xf numFmtId="49" fontId="38" fillId="0" borderId="127" xfId="0" applyNumberFormat="1" applyFont="1" applyBorder="1" applyAlignment="1">
      <alignment horizontal="center" vertical="center"/>
    </xf>
    <xf numFmtId="49" fontId="2" fillId="6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vertical="center" wrapText="1"/>
    </xf>
    <xf numFmtId="49" fontId="2" fillId="0" borderId="46" xfId="0" applyNumberFormat="1" applyFont="1" applyFill="1" applyBorder="1" applyAlignment="1" applyProtection="1">
      <alignment vertical="center" wrapText="1"/>
      <protection/>
    </xf>
    <xf numFmtId="49" fontId="2" fillId="0" borderId="137" xfId="0" applyNumberFormat="1" applyFont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01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 applyProtection="1">
      <alignment vertical="center" wrapText="1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0" fontId="22" fillId="0" borderId="78" xfId="0" applyFont="1" applyFill="1" applyBorder="1" applyAlignment="1">
      <alignment horizontal="center" vertical="center" textRotation="90" wrapText="1"/>
    </xf>
    <xf numFmtId="49" fontId="22" fillId="0" borderId="78" xfId="0" applyNumberFormat="1" applyFont="1" applyFill="1" applyBorder="1" applyAlignment="1" applyProtection="1">
      <alignment horizontal="center" vertical="center" wrapText="1"/>
      <protection/>
    </xf>
    <xf numFmtId="49" fontId="22" fillId="0" borderId="78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>
      <alignment horizontal="center" vertical="center" textRotation="90" wrapText="1"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1" fillId="37" borderId="56" xfId="0" applyNumberFormat="1" applyFont="1" applyFill="1" applyBorder="1" applyAlignment="1" applyProtection="1">
      <alignment horizontal="center" vertical="center"/>
      <protection/>
    </xf>
    <xf numFmtId="49" fontId="1" fillId="37" borderId="41" xfId="0" applyNumberFormat="1" applyFont="1" applyFill="1" applyBorder="1" applyAlignment="1" applyProtection="1">
      <alignment vertical="center" wrapText="1"/>
      <protection/>
    </xf>
    <xf numFmtId="49" fontId="1" fillId="40" borderId="124" xfId="0" applyNumberFormat="1" applyFont="1" applyFill="1" applyBorder="1" applyAlignment="1" applyProtection="1">
      <alignment horizontal="center" vertical="center"/>
      <protection/>
    </xf>
    <xf numFmtId="49" fontId="1" fillId="40" borderId="44" xfId="0" applyNumberFormat="1" applyFont="1" applyFill="1" applyBorder="1" applyAlignment="1" applyProtection="1">
      <alignment horizontal="center" vertical="center"/>
      <protection/>
    </xf>
    <xf numFmtId="49" fontId="1" fillId="40" borderId="96" xfId="0" applyNumberFormat="1" applyFont="1" applyFill="1" applyBorder="1" applyAlignment="1" applyProtection="1">
      <alignment horizontal="center" vertical="center"/>
      <protection/>
    </xf>
    <xf numFmtId="49" fontId="1" fillId="40" borderId="44" xfId="0" applyNumberFormat="1" applyFont="1" applyFill="1" applyBorder="1" applyAlignment="1" applyProtection="1">
      <alignment horizontal="center" vertical="center" wrapText="1"/>
      <protection/>
    </xf>
    <xf numFmtId="188" fontId="1" fillId="40" borderId="111" xfId="0" applyNumberFormat="1" applyFont="1" applyFill="1" applyBorder="1" applyAlignment="1">
      <alignment vertical="center"/>
    </xf>
    <xf numFmtId="188" fontId="1" fillId="40" borderId="43" xfId="0" applyNumberFormat="1" applyFont="1" applyFill="1" applyBorder="1" applyAlignment="1">
      <alignment vertical="center"/>
    </xf>
    <xf numFmtId="188" fontId="1" fillId="40" borderId="126" xfId="0" applyNumberFormat="1" applyFont="1" applyFill="1" applyBorder="1" applyAlignment="1">
      <alignment vertical="center"/>
    </xf>
    <xf numFmtId="49" fontId="1" fillId="36" borderId="101" xfId="0" applyNumberFormat="1" applyFont="1" applyFill="1" applyBorder="1" applyAlignment="1" applyProtection="1">
      <alignment horizontal="center" vertical="center"/>
      <protection/>
    </xf>
    <xf numFmtId="49" fontId="1" fillId="36" borderId="53" xfId="0" applyNumberFormat="1" applyFont="1" applyFill="1" applyBorder="1" applyAlignment="1" applyProtection="1">
      <alignment horizontal="center" vertical="center"/>
      <protection/>
    </xf>
    <xf numFmtId="49" fontId="1" fillId="36" borderId="53" xfId="0" applyNumberFormat="1" applyFont="1" applyFill="1" applyBorder="1" applyAlignment="1" applyProtection="1">
      <alignment horizontal="center" vertical="center" wrapText="1"/>
      <protection/>
    </xf>
    <xf numFmtId="188" fontId="1" fillId="36" borderId="94" xfId="0" applyNumberFormat="1" applyFont="1" applyFill="1" applyBorder="1" applyAlignment="1">
      <alignment vertical="center"/>
    </xf>
    <xf numFmtId="188" fontId="1" fillId="36" borderId="54" xfId="0" applyNumberFormat="1" applyFont="1" applyFill="1" applyBorder="1" applyAlignment="1">
      <alignment vertical="center"/>
    </xf>
    <xf numFmtId="188" fontId="1" fillId="36" borderId="125" xfId="0" applyNumberFormat="1" applyFont="1" applyFill="1" applyBorder="1" applyAlignment="1">
      <alignment vertical="center"/>
    </xf>
    <xf numFmtId="49" fontId="1" fillId="36" borderId="96" xfId="0" applyNumberFormat="1" applyFont="1" applyFill="1" applyBorder="1" applyAlignment="1" applyProtection="1">
      <alignment horizontal="center" vertical="center"/>
      <protection/>
    </xf>
    <xf numFmtId="49" fontId="1" fillId="36" borderId="44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left" vertical="center" wrapText="1"/>
    </xf>
    <xf numFmtId="0" fontId="2" fillId="6" borderId="97" xfId="0" applyFont="1" applyFill="1" applyBorder="1" applyAlignment="1">
      <alignment horizontal="center" vertical="center"/>
    </xf>
    <xf numFmtId="49" fontId="2" fillId="6" borderId="113" xfId="0" applyNumberFormat="1" applyFont="1" applyFill="1" applyBorder="1" applyAlignment="1" applyProtection="1">
      <alignment horizontal="center" vertical="center" wrapText="1"/>
      <protection/>
    </xf>
    <xf numFmtId="49" fontId="2" fillId="0" borderId="95" xfId="0" applyNumberFormat="1" applyFont="1" applyFill="1" applyBorder="1" applyAlignment="1" applyProtection="1">
      <alignment horizontal="center" vertical="center" wrapText="1"/>
      <protection/>
    </xf>
    <xf numFmtId="49" fontId="2" fillId="0" borderId="102" xfId="0" applyNumberFormat="1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49" fontId="1" fillId="40" borderId="101" xfId="0" applyNumberFormat="1" applyFont="1" applyFill="1" applyBorder="1" applyAlignment="1" applyProtection="1">
      <alignment horizontal="center" vertical="center"/>
      <protection/>
    </xf>
    <xf numFmtId="49" fontId="1" fillId="40" borderId="53" xfId="0" applyNumberFormat="1" applyFont="1" applyFill="1" applyBorder="1" applyAlignment="1" applyProtection="1">
      <alignment horizontal="center" vertical="center"/>
      <protection/>
    </xf>
    <xf numFmtId="49" fontId="1" fillId="40" borderId="53" xfId="0" applyNumberFormat="1" applyFont="1" applyFill="1" applyBorder="1" applyAlignment="1" applyProtection="1">
      <alignment horizontal="center" vertical="center" wrapText="1"/>
      <protection/>
    </xf>
    <xf numFmtId="188" fontId="1" fillId="40" borderId="94" xfId="0" applyNumberFormat="1" applyFont="1" applyFill="1" applyBorder="1" applyAlignment="1">
      <alignment vertical="center"/>
    </xf>
    <xf numFmtId="188" fontId="1" fillId="40" borderId="52" xfId="0" applyNumberFormat="1" applyFont="1" applyFill="1" applyBorder="1" applyAlignment="1">
      <alignment vertical="center"/>
    </xf>
    <xf numFmtId="188" fontId="1" fillId="40" borderId="113" xfId="0" applyNumberFormat="1" applyFont="1" applyFill="1" applyBorder="1" applyAlignment="1">
      <alignment vertical="center"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38" borderId="71" xfId="0" applyNumberFormat="1" applyFont="1" applyFill="1" applyBorder="1" applyAlignment="1" applyProtection="1">
      <alignment horizontal="center" vertical="center" wrapText="1"/>
      <protection/>
    </xf>
    <xf numFmtId="0" fontId="2" fillId="0" borderId="83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 wrapText="1"/>
    </xf>
    <xf numFmtId="49" fontId="2" fillId="0" borderId="64" xfId="0" applyNumberFormat="1" applyFont="1" applyFill="1" applyBorder="1" applyAlignment="1" applyProtection="1">
      <alignment horizontal="center" vertical="center" wrapText="1"/>
      <protection/>
    </xf>
    <xf numFmtId="49" fontId="2" fillId="0" borderId="124" xfId="0" applyNumberFormat="1" applyFont="1" applyFill="1" applyBorder="1" applyAlignment="1" applyProtection="1">
      <alignment horizontal="center" vertical="center"/>
      <protection/>
    </xf>
    <xf numFmtId="0" fontId="25" fillId="0" borderId="149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188" fontId="2" fillId="0" borderId="58" xfId="0" applyNumberFormat="1" applyFont="1" applyBorder="1" applyAlignment="1">
      <alignment vertical="center"/>
    </xf>
    <xf numFmtId="188" fontId="2" fillId="0" borderId="149" xfId="0" applyNumberFormat="1" applyFont="1" applyBorder="1" applyAlignment="1">
      <alignment vertical="center"/>
    </xf>
    <xf numFmtId="49" fontId="2" fillId="0" borderId="99" xfId="0" applyNumberFormat="1" applyFont="1" applyBorder="1" applyAlignment="1">
      <alignment vertical="center" wrapText="1"/>
    </xf>
    <xf numFmtId="49" fontId="2" fillId="0" borderId="71" xfId="0" applyNumberFormat="1" applyFont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188" fontId="2" fillId="31" borderId="94" xfId="0" applyNumberFormat="1" applyFont="1" applyFill="1" applyBorder="1" applyAlignment="1">
      <alignment vertical="center"/>
    </xf>
    <xf numFmtId="188" fontId="2" fillId="31" borderId="52" xfId="0" applyNumberFormat="1" applyFont="1" applyFill="1" applyBorder="1" applyAlignment="1">
      <alignment vertical="center"/>
    </xf>
    <xf numFmtId="188" fontId="2" fillId="31" borderId="113" xfId="0" applyNumberFormat="1" applyFont="1" applyFill="1" applyBorder="1" applyAlignment="1">
      <alignment vertical="center"/>
    </xf>
    <xf numFmtId="0" fontId="35" fillId="0" borderId="9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25" fillId="0" borderId="42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49" fontId="1" fillId="37" borderId="113" xfId="0" applyNumberFormat="1" applyFont="1" applyFill="1" applyBorder="1" applyAlignment="1">
      <alignment horizontal="center" vertical="center"/>
    </xf>
    <xf numFmtId="49" fontId="1" fillId="0" borderId="84" xfId="0" applyNumberFormat="1" applyFont="1" applyFill="1" applyBorder="1" applyAlignment="1">
      <alignment horizontal="center" vertical="center"/>
    </xf>
    <xf numFmtId="188" fontId="1" fillId="35" borderId="47" xfId="0" applyNumberFormat="1" applyFont="1" applyFill="1" applyBorder="1" applyAlignment="1">
      <alignment vertical="center"/>
    </xf>
    <xf numFmtId="49" fontId="1" fillId="0" borderId="91" xfId="0" applyNumberFormat="1" applyFont="1" applyFill="1" applyBorder="1" applyAlignment="1">
      <alignment horizontal="center" vertical="center"/>
    </xf>
    <xf numFmtId="188" fontId="1" fillId="35" borderId="49" xfId="0" applyNumberFormat="1" applyFont="1" applyFill="1" applyBorder="1" applyAlignment="1">
      <alignment vertical="center"/>
    </xf>
    <xf numFmtId="49" fontId="1" fillId="0" borderId="85" xfId="0" applyNumberFormat="1" applyFont="1" applyFill="1" applyBorder="1" applyAlignment="1">
      <alignment horizontal="center" vertical="center"/>
    </xf>
    <xf numFmtId="188" fontId="1" fillId="35" borderId="81" xfId="0" applyNumberFormat="1" applyFont="1" applyFill="1" applyBorder="1" applyAlignment="1">
      <alignment vertical="center"/>
    </xf>
    <xf numFmtId="49" fontId="1" fillId="0" borderId="93" xfId="0" applyNumberFormat="1" applyFont="1" applyFill="1" applyBorder="1" applyAlignment="1">
      <alignment horizontal="center" vertical="center"/>
    </xf>
    <xf numFmtId="188" fontId="1" fillId="35" borderId="51" xfId="0" applyNumberFormat="1" applyFont="1" applyFill="1" applyBorder="1" applyAlignment="1">
      <alignment vertical="center"/>
    </xf>
    <xf numFmtId="49" fontId="17" fillId="0" borderId="95" xfId="0" applyNumberFormat="1" applyFont="1" applyBorder="1" applyAlignment="1">
      <alignment horizontal="center" vertical="center"/>
    </xf>
    <xf numFmtId="188" fontId="17" fillId="0" borderId="69" xfId="0" applyNumberFormat="1" applyFont="1" applyBorder="1" applyAlignment="1">
      <alignment vertical="center"/>
    </xf>
    <xf numFmtId="49" fontId="17" fillId="0" borderId="85" xfId="0" applyNumberFormat="1" applyFont="1" applyBorder="1" applyAlignment="1">
      <alignment horizontal="center" vertical="center"/>
    </xf>
    <xf numFmtId="188" fontId="17" fillId="0" borderId="51" xfId="0" applyNumberFormat="1" applyFont="1" applyBorder="1" applyAlignment="1">
      <alignment vertical="center"/>
    </xf>
    <xf numFmtId="49" fontId="17" fillId="0" borderId="84" xfId="0" applyNumberFormat="1" applyFont="1" applyBorder="1" applyAlignment="1">
      <alignment horizontal="center" vertical="center"/>
    </xf>
    <xf numFmtId="188" fontId="17" fillId="0" borderId="47" xfId="0" applyNumberFormat="1" applyFont="1" applyBorder="1" applyAlignment="1">
      <alignment vertical="center"/>
    </xf>
    <xf numFmtId="49" fontId="17" fillId="0" borderId="93" xfId="0" applyNumberFormat="1" applyFont="1" applyBorder="1" applyAlignment="1">
      <alignment horizontal="center" vertical="center"/>
    </xf>
    <xf numFmtId="49" fontId="17" fillId="0" borderId="114" xfId="0" applyNumberFormat="1" applyFont="1" applyBorder="1" applyAlignment="1">
      <alignment horizontal="center" vertical="center"/>
    </xf>
    <xf numFmtId="188" fontId="17" fillId="0" borderId="58" xfId="0" applyNumberFormat="1" applyFont="1" applyBorder="1" applyAlignment="1">
      <alignment vertical="center"/>
    </xf>
    <xf numFmtId="49" fontId="17" fillId="0" borderId="113" xfId="0" applyNumberFormat="1" applyFont="1" applyBorder="1" applyAlignment="1">
      <alignment horizontal="center" vertical="center"/>
    </xf>
    <xf numFmtId="49" fontId="17" fillId="38" borderId="113" xfId="0" applyNumberFormat="1" applyFont="1" applyFill="1" applyBorder="1" applyAlignment="1">
      <alignment horizontal="center" vertical="center"/>
    </xf>
    <xf numFmtId="49" fontId="17" fillId="0" borderId="84" xfId="0" applyNumberFormat="1" applyFont="1" applyFill="1" applyBorder="1" applyAlignment="1">
      <alignment horizontal="center" vertical="center"/>
    </xf>
    <xf numFmtId="49" fontId="17" fillId="0" borderId="114" xfId="0" applyNumberFormat="1" applyFont="1" applyFill="1" applyBorder="1" applyAlignment="1">
      <alignment horizontal="center" vertical="center"/>
    </xf>
    <xf numFmtId="49" fontId="17" fillId="0" borderId="113" xfId="0" applyNumberFormat="1" applyFont="1" applyFill="1" applyBorder="1" applyAlignment="1">
      <alignment horizontal="center" vertical="center"/>
    </xf>
    <xf numFmtId="49" fontId="17" fillId="0" borderId="133" xfId="0" applyNumberFormat="1" applyFont="1" applyBorder="1" applyAlignment="1">
      <alignment horizontal="center" vertical="center"/>
    </xf>
    <xf numFmtId="188" fontId="17" fillId="0" borderId="14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49" fontId="1" fillId="35" borderId="84" xfId="0" applyNumberFormat="1" applyFont="1" applyFill="1" applyBorder="1" applyAlignment="1">
      <alignment horizontal="center" vertical="center"/>
    </xf>
    <xf numFmtId="188" fontId="1" fillId="35" borderId="62" xfId="0" applyNumberFormat="1" applyFont="1" applyFill="1" applyBorder="1" applyAlignment="1">
      <alignment vertical="center"/>
    </xf>
    <xf numFmtId="188" fontId="1" fillId="35" borderId="84" xfId="0" applyNumberFormat="1" applyFont="1" applyFill="1" applyBorder="1" applyAlignment="1">
      <alignment vertical="center"/>
    </xf>
    <xf numFmtId="49" fontId="1" fillId="35" borderId="91" xfId="0" applyNumberFormat="1" applyFont="1" applyFill="1" applyBorder="1" applyAlignment="1">
      <alignment horizontal="center" vertical="center"/>
    </xf>
    <xf numFmtId="188" fontId="1" fillId="35" borderId="66" xfId="0" applyNumberFormat="1" applyFont="1" applyFill="1" applyBorder="1" applyAlignment="1">
      <alignment vertical="center"/>
    </xf>
    <xf numFmtId="188" fontId="1" fillId="35" borderId="91" xfId="0" applyNumberFormat="1" applyFont="1" applyFill="1" applyBorder="1" applyAlignment="1">
      <alignment vertical="center"/>
    </xf>
    <xf numFmtId="49" fontId="1" fillId="35" borderId="85" xfId="0" applyNumberFormat="1" applyFont="1" applyFill="1" applyBorder="1" applyAlignment="1">
      <alignment horizontal="center" vertical="center"/>
    </xf>
    <xf numFmtId="188" fontId="1" fillId="35" borderId="79" xfId="0" applyNumberFormat="1" applyFont="1" applyFill="1" applyBorder="1" applyAlignment="1">
      <alignment vertical="center"/>
    </xf>
    <xf numFmtId="188" fontId="1" fillId="35" borderId="85" xfId="0" applyNumberFormat="1" applyFont="1" applyFill="1" applyBorder="1" applyAlignment="1">
      <alignment vertical="center"/>
    </xf>
    <xf numFmtId="49" fontId="1" fillId="35" borderId="93" xfId="0" applyNumberFormat="1" applyFont="1" applyFill="1" applyBorder="1" applyAlignment="1">
      <alignment horizontal="center" vertical="center"/>
    </xf>
    <xf numFmtId="188" fontId="1" fillId="35" borderId="59" xfId="0" applyNumberFormat="1" applyFont="1" applyFill="1" applyBorder="1" applyAlignment="1">
      <alignment vertical="center"/>
    </xf>
    <xf numFmtId="188" fontId="1" fillId="35" borderId="93" xfId="0" applyNumberFormat="1" applyFont="1" applyFill="1" applyBorder="1" applyAlignment="1">
      <alignment vertical="center"/>
    </xf>
    <xf numFmtId="188" fontId="17" fillId="0" borderId="67" xfId="0" applyNumberFormat="1" applyFont="1" applyBorder="1" applyAlignment="1">
      <alignment vertical="center"/>
    </xf>
    <xf numFmtId="188" fontId="17" fillId="0" borderId="95" xfId="0" applyNumberFormat="1" applyFont="1" applyBorder="1" applyAlignment="1">
      <alignment vertical="center"/>
    </xf>
    <xf numFmtId="188" fontId="17" fillId="0" borderId="59" xfId="0" applyNumberFormat="1" applyFont="1" applyBorder="1" applyAlignment="1">
      <alignment vertical="center"/>
    </xf>
    <xf numFmtId="188" fontId="17" fillId="0" borderId="93" xfId="0" applyNumberFormat="1" applyFont="1" applyBorder="1" applyAlignment="1">
      <alignment vertical="center"/>
    </xf>
    <xf numFmtId="188" fontId="17" fillId="0" borderId="62" xfId="0" applyNumberFormat="1" applyFont="1" applyBorder="1" applyAlignment="1">
      <alignment vertical="center"/>
    </xf>
    <xf numFmtId="188" fontId="17" fillId="0" borderId="84" xfId="0" applyNumberFormat="1" applyFont="1" applyBorder="1" applyAlignment="1">
      <alignment vertical="center"/>
    </xf>
    <xf numFmtId="188" fontId="17" fillId="0" borderId="52" xfId="0" applyNumberFormat="1" applyFont="1" applyBorder="1" applyAlignment="1">
      <alignment vertical="center"/>
    </xf>
    <xf numFmtId="188" fontId="17" fillId="0" borderId="113" xfId="0" applyNumberFormat="1" applyFont="1" applyBorder="1" applyAlignment="1">
      <alignment vertical="center"/>
    </xf>
    <xf numFmtId="188" fontId="17" fillId="38" borderId="52" xfId="0" applyNumberFormat="1" applyFont="1" applyFill="1" applyBorder="1" applyAlignment="1">
      <alignment vertical="center"/>
    </xf>
    <xf numFmtId="188" fontId="17" fillId="38" borderId="113" xfId="0" applyNumberFormat="1" applyFont="1" applyFill="1" applyBorder="1" applyAlignment="1">
      <alignment vertical="center"/>
    </xf>
    <xf numFmtId="188" fontId="17" fillId="0" borderId="62" xfId="0" applyNumberFormat="1" applyFont="1" applyFill="1" applyBorder="1" applyAlignment="1">
      <alignment vertical="center"/>
    </xf>
    <xf numFmtId="188" fontId="17" fillId="0" borderId="84" xfId="0" applyNumberFormat="1" applyFont="1" applyFill="1" applyBorder="1" applyAlignment="1">
      <alignment vertical="center"/>
    </xf>
    <xf numFmtId="188" fontId="17" fillId="0" borderId="70" xfId="0" applyNumberFormat="1" applyFont="1" applyFill="1" applyBorder="1" applyAlignment="1">
      <alignment vertical="center"/>
    </xf>
    <xf numFmtId="188" fontId="17" fillId="0" borderId="114" xfId="0" applyNumberFormat="1" applyFont="1" applyFill="1" applyBorder="1" applyAlignment="1">
      <alignment vertical="center"/>
    </xf>
    <xf numFmtId="188" fontId="17" fillId="0" borderId="52" xfId="0" applyNumberFormat="1" applyFont="1" applyFill="1" applyBorder="1" applyAlignment="1">
      <alignment vertical="center"/>
    </xf>
    <xf numFmtId="188" fontId="17" fillId="0" borderId="113" xfId="0" applyNumberFormat="1" applyFont="1" applyFill="1" applyBorder="1" applyAlignment="1">
      <alignment vertical="center"/>
    </xf>
    <xf numFmtId="188" fontId="17" fillId="0" borderId="132" xfId="0" applyNumberFormat="1" applyFont="1" applyBorder="1" applyAlignment="1">
      <alignment vertical="center"/>
    </xf>
    <xf numFmtId="188" fontId="17" fillId="0" borderId="13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73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 textRotation="90" wrapText="1"/>
    </xf>
    <xf numFmtId="0" fontId="1" fillId="45" borderId="82" xfId="0" applyFont="1" applyFill="1" applyBorder="1" applyAlignment="1">
      <alignment horizontal="center" vertical="top"/>
    </xf>
    <xf numFmtId="0" fontId="1" fillId="45" borderId="140" xfId="0" applyFont="1" applyFill="1" applyBorder="1" applyAlignment="1">
      <alignment horizontal="left" vertical="top" wrapText="1"/>
    </xf>
    <xf numFmtId="49" fontId="1" fillId="45" borderId="120" xfId="0" applyNumberFormat="1" applyFont="1" applyFill="1" applyBorder="1" applyAlignment="1">
      <alignment horizontal="center" vertical="center"/>
    </xf>
    <xf numFmtId="49" fontId="1" fillId="45" borderId="41" xfId="0" applyNumberFormat="1" applyFont="1" applyFill="1" applyBorder="1" applyAlignment="1">
      <alignment horizontal="center" vertical="center"/>
    </xf>
    <xf numFmtId="49" fontId="38" fillId="45" borderId="41" xfId="0" applyNumberFormat="1" applyFont="1" applyFill="1" applyBorder="1" applyAlignment="1">
      <alignment horizontal="center" vertical="center"/>
    </xf>
    <xf numFmtId="188" fontId="25" fillId="45" borderId="42" xfId="0" applyNumberFormat="1" applyFont="1" applyFill="1" applyBorder="1" applyAlignment="1">
      <alignment vertical="center"/>
    </xf>
    <xf numFmtId="0" fontId="1" fillId="45" borderId="70" xfId="0" applyFont="1" applyFill="1" applyBorder="1" applyAlignment="1">
      <alignment horizontal="center" vertical="top"/>
    </xf>
    <xf numFmtId="0" fontId="1" fillId="45" borderId="99" xfId="0" applyFont="1" applyFill="1" applyBorder="1" applyAlignment="1">
      <alignment horizontal="left" vertical="top" wrapText="1"/>
    </xf>
    <xf numFmtId="0" fontId="22" fillId="0" borderId="46" xfId="0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2" fillId="0" borderId="83" xfId="0" applyFont="1" applyBorder="1" applyAlignment="1">
      <alignment vertical="center"/>
    </xf>
    <xf numFmtId="188" fontId="17" fillId="31" borderId="47" xfId="0" applyNumberFormat="1" applyFont="1" applyFill="1" applyBorder="1" applyAlignment="1">
      <alignment vertical="center"/>
    </xf>
    <xf numFmtId="0" fontId="1" fillId="45" borderId="43" xfId="0" applyFont="1" applyFill="1" applyBorder="1" applyAlignment="1">
      <alignment horizontal="center" vertical="top"/>
    </xf>
    <xf numFmtId="0" fontId="1" fillId="45" borderId="96" xfId="0" applyFont="1" applyFill="1" applyBorder="1" applyAlignment="1">
      <alignment horizontal="left" vertical="top" wrapText="1"/>
    </xf>
    <xf numFmtId="0" fontId="22" fillId="0" borderId="50" xfId="0" applyFont="1" applyFill="1" applyBorder="1" applyAlignment="1">
      <alignment vertical="center" wrapText="1"/>
    </xf>
    <xf numFmtId="0" fontId="22" fillId="0" borderId="76" xfId="0" applyFont="1" applyBorder="1" applyAlignment="1">
      <alignment vertical="center" wrapText="1"/>
    </xf>
    <xf numFmtId="188" fontId="17" fillId="31" borderId="51" xfId="0" applyNumberFormat="1" applyFont="1" applyFill="1" applyBorder="1" applyAlignment="1">
      <alignment vertical="center"/>
    </xf>
    <xf numFmtId="0" fontId="3" fillId="0" borderId="55" xfId="0" applyFont="1" applyBorder="1" applyAlignment="1">
      <alignment horizontal="center" vertical="top"/>
    </xf>
    <xf numFmtId="0" fontId="4" fillId="0" borderId="134" xfId="0" applyFont="1" applyBorder="1" applyAlignment="1">
      <alignment horizontal="left" vertical="top" wrapText="1"/>
    </xf>
    <xf numFmtId="0" fontId="22" fillId="0" borderId="129" xfId="0" applyFont="1" applyBorder="1" applyAlignment="1">
      <alignment horizontal="center" vertical="center" textRotation="90"/>
    </xf>
    <xf numFmtId="0" fontId="22" fillId="0" borderId="129" xfId="0" applyFont="1" applyBorder="1" applyAlignment="1">
      <alignment horizontal="left" vertical="center" wrapText="1"/>
    </xf>
    <xf numFmtId="49" fontId="2" fillId="0" borderId="130" xfId="0" applyNumberFormat="1" applyFont="1" applyBorder="1" applyAlignment="1">
      <alignment horizontal="center" vertical="center"/>
    </xf>
    <xf numFmtId="49" fontId="38" fillId="0" borderId="130" xfId="0" applyNumberFormat="1" applyFont="1" applyBorder="1" applyAlignment="1">
      <alignment horizontal="center" vertical="center"/>
    </xf>
    <xf numFmtId="49" fontId="1" fillId="45" borderId="112" xfId="0" applyNumberFormat="1" applyFont="1" applyFill="1" applyBorder="1" applyAlignment="1">
      <alignment horizontal="center" vertical="center"/>
    </xf>
    <xf numFmtId="0" fontId="47" fillId="0" borderId="99" xfId="0" applyFont="1" applyFill="1" applyBorder="1" applyAlignment="1">
      <alignment horizontal="center" vertical="center" textRotation="90" wrapText="1"/>
    </xf>
    <xf numFmtId="49" fontId="22" fillId="0" borderId="18" xfId="0" applyNumberFormat="1" applyFont="1" applyBorder="1" applyAlignment="1" applyProtection="1">
      <alignment vertical="center" wrapText="1"/>
      <protection/>
    </xf>
    <xf numFmtId="188" fontId="17" fillId="0" borderId="72" xfId="0" applyNumberFormat="1" applyFont="1" applyBorder="1" applyAlignment="1">
      <alignment vertical="center"/>
    </xf>
    <xf numFmtId="0" fontId="22" fillId="0" borderId="129" xfId="0" applyFont="1" applyFill="1" applyBorder="1" applyAlignment="1">
      <alignment horizontal="center" vertical="center" textRotation="90" wrapText="1"/>
    </xf>
    <xf numFmtId="49" fontId="22" fillId="0" borderId="128" xfId="0" applyNumberFormat="1" applyFont="1" applyBorder="1" applyAlignment="1" applyProtection="1">
      <alignment vertical="center" wrapText="1"/>
      <protection/>
    </xf>
    <xf numFmtId="49" fontId="2" fillId="0" borderId="133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top"/>
    </xf>
    <xf numFmtId="0" fontId="4" fillId="0" borderId="78" xfId="0" applyFont="1" applyBorder="1" applyAlignment="1">
      <alignment horizontal="left" vertical="top" wrapText="1"/>
    </xf>
    <xf numFmtId="188" fontId="17" fillId="0" borderId="7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49" fontId="22" fillId="0" borderId="0" xfId="0" applyNumberFormat="1" applyFont="1" applyBorder="1" applyAlignment="1" applyProtection="1">
      <alignment vertical="center" wrapText="1"/>
      <protection/>
    </xf>
    <xf numFmtId="188" fontId="17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45" borderId="70" xfId="0" applyFont="1" applyFill="1" applyBorder="1" applyAlignment="1">
      <alignment horizontal="center" vertical="top"/>
    </xf>
    <xf numFmtId="49" fontId="1" fillId="45" borderId="99" xfId="0" applyNumberFormat="1" applyFont="1" applyFill="1" applyBorder="1" applyAlignment="1">
      <alignment horizontal="center" vertical="center"/>
    </xf>
    <xf numFmtId="49" fontId="1" fillId="45" borderId="71" xfId="0" applyNumberFormat="1" applyFont="1" applyFill="1" applyBorder="1" applyAlignment="1">
      <alignment horizontal="center" vertical="center"/>
    </xf>
    <xf numFmtId="188" fontId="25" fillId="45" borderId="72" xfId="0" applyNumberFormat="1" applyFont="1" applyFill="1" applyBorder="1" applyAlignment="1">
      <alignment vertical="center"/>
    </xf>
    <xf numFmtId="49" fontId="1" fillId="40" borderId="101" xfId="0" applyNumberFormat="1" applyFont="1" applyFill="1" applyBorder="1" applyAlignment="1">
      <alignment horizontal="center" vertical="center"/>
    </xf>
    <xf numFmtId="49" fontId="1" fillId="40" borderId="53" xfId="0" applyNumberFormat="1" applyFont="1" applyFill="1" applyBorder="1" applyAlignment="1">
      <alignment horizontal="center" vertical="center"/>
    </xf>
    <xf numFmtId="188" fontId="25" fillId="40" borderId="58" xfId="0" applyNumberFormat="1" applyFont="1" applyFill="1" applyBorder="1" applyAlignment="1">
      <alignment vertical="center"/>
    </xf>
    <xf numFmtId="188" fontId="17" fillId="31" borderId="69" xfId="0" applyNumberFormat="1" applyFont="1" applyFill="1" applyBorder="1" applyAlignment="1">
      <alignment vertical="center"/>
    </xf>
    <xf numFmtId="188" fontId="17" fillId="31" borderId="81" xfId="0" applyNumberFormat="1" applyFont="1" applyFill="1" applyBorder="1" applyAlignment="1">
      <alignment vertical="center"/>
    </xf>
    <xf numFmtId="49" fontId="1" fillId="31" borderId="100" xfId="0" applyNumberFormat="1" applyFont="1" applyFill="1" applyBorder="1" applyAlignment="1">
      <alignment horizontal="center" vertical="center" wrapText="1"/>
    </xf>
    <xf numFmtId="49" fontId="1" fillId="31" borderId="100" xfId="0" applyNumberFormat="1" applyFont="1" applyFill="1" applyBorder="1" applyAlignment="1">
      <alignment horizontal="center" vertical="center"/>
    </xf>
    <xf numFmtId="0" fontId="26" fillId="31" borderId="83" xfId="0" applyFont="1" applyFill="1" applyBorder="1" applyAlignment="1">
      <alignment vertical="center"/>
    </xf>
    <xf numFmtId="0" fontId="22" fillId="0" borderId="97" xfId="0" applyFont="1" applyBorder="1" applyAlignment="1">
      <alignment horizontal="left" vertical="center" wrapText="1"/>
    </xf>
    <xf numFmtId="0" fontId="22" fillId="0" borderId="101" xfId="0" applyFont="1" applyBorder="1" applyAlignment="1">
      <alignment horizontal="left" vertical="center" wrapText="1"/>
    </xf>
    <xf numFmtId="49" fontId="2" fillId="6" borderId="127" xfId="0" applyNumberFormat="1" applyFont="1" applyFill="1" applyBorder="1" applyAlignment="1">
      <alignment horizontal="center" vertical="center"/>
    </xf>
    <xf numFmtId="188" fontId="17" fillId="6" borderId="58" xfId="0" applyNumberFormat="1" applyFont="1" applyFill="1" applyBorder="1" applyAlignment="1">
      <alignment vertical="center"/>
    </xf>
    <xf numFmtId="49" fontId="2" fillId="0" borderId="68" xfId="0" applyNumberFormat="1" applyFont="1" applyBorder="1" applyAlignment="1">
      <alignment horizontal="center" vertical="center"/>
    </xf>
    <xf numFmtId="0" fontId="22" fillId="0" borderId="127" xfId="0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center" vertical="center"/>
    </xf>
    <xf numFmtId="188" fontId="17" fillId="0" borderId="49" xfId="0" applyNumberFormat="1" applyFont="1" applyBorder="1" applyAlignment="1">
      <alignment vertical="center"/>
    </xf>
    <xf numFmtId="49" fontId="22" fillId="0" borderId="80" xfId="0" applyNumberFormat="1" applyFont="1" applyFill="1" applyBorder="1" applyAlignment="1" applyProtection="1">
      <alignment vertical="center" wrapText="1"/>
      <protection/>
    </xf>
    <xf numFmtId="49" fontId="1" fillId="31" borderId="96" xfId="0" applyNumberFormat="1" applyFont="1" applyFill="1" applyBorder="1" applyAlignment="1">
      <alignment horizontal="center" vertical="center"/>
    </xf>
    <xf numFmtId="49" fontId="1" fillId="31" borderId="44" xfId="0" applyNumberFormat="1" applyFont="1" applyFill="1" applyBorder="1" applyAlignment="1">
      <alignment horizontal="center" vertical="center"/>
    </xf>
    <xf numFmtId="188" fontId="25" fillId="40" borderId="45" xfId="0" applyNumberFormat="1" applyFont="1" applyFill="1" applyBorder="1" applyAlignment="1">
      <alignment vertical="center"/>
    </xf>
    <xf numFmtId="0" fontId="2" fillId="0" borderId="83" xfId="0" applyFont="1" applyBorder="1" applyAlignment="1">
      <alignment vertical="center"/>
    </xf>
    <xf numFmtId="49" fontId="2" fillId="0" borderId="46" xfId="0" applyNumberFormat="1" applyFont="1" applyBorder="1" applyAlignment="1">
      <alignment horizontal="center" vertical="center"/>
    </xf>
    <xf numFmtId="0" fontId="22" fillId="0" borderId="102" xfId="0" applyFont="1" applyBorder="1" applyAlignment="1">
      <alignment horizontal="left" vertical="center" wrapText="1"/>
    </xf>
    <xf numFmtId="49" fontId="1" fillId="31" borderId="98" xfId="0" applyNumberFormat="1" applyFont="1" applyFill="1" applyBorder="1" applyAlignment="1">
      <alignment horizontal="center" vertical="center"/>
    </xf>
    <xf numFmtId="49" fontId="1" fillId="31" borderId="50" xfId="0" applyNumberFormat="1" applyFont="1" applyFill="1" applyBorder="1" applyAlignment="1">
      <alignment horizontal="center" vertical="center"/>
    </xf>
    <xf numFmtId="49" fontId="2" fillId="6" borderId="98" xfId="0" applyNumberFormat="1" applyFont="1" applyFill="1" applyBorder="1" applyAlignment="1">
      <alignment horizontal="center" vertical="center"/>
    </xf>
    <xf numFmtId="49" fontId="2" fillId="6" borderId="50" xfId="0" applyNumberFormat="1" applyFont="1" applyFill="1" applyBorder="1" applyAlignment="1">
      <alignment horizontal="center" vertical="center"/>
    </xf>
    <xf numFmtId="49" fontId="1" fillId="31" borderId="101" xfId="0" applyNumberFormat="1" applyFont="1" applyFill="1" applyBorder="1" applyAlignment="1">
      <alignment horizontal="center" vertical="center"/>
    </xf>
    <xf numFmtId="49" fontId="1" fillId="31" borderId="53" xfId="0" applyNumberFormat="1" applyFont="1" applyFill="1" applyBorder="1" applyAlignment="1">
      <alignment horizontal="center" vertical="center"/>
    </xf>
    <xf numFmtId="49" fontId="2" fillId="6" borderId="101" xfId="0" applyNumberFormat="1" applyFont="1" applyFill="1" applyBorder="1" applyAlignment="1">
      <alignment horizontal="center" vertical="center"/>
    </xf>
    <xf numFmtId="49" fontId="30" fillId="0" borderId="96" xfId="0" applyNumberFormat="1" applyFont="1" applyFill="1" applyBorder="1" applyAlignment="1" applyProtection="1">
      <alignment vertical="center" wrapText="1"/>
      <protection/>
    </xf>
    <xf numFmtId="49" fontId="22" fillId="0" borderId="68" xfId="0" applyNumberFormat="1" applyFont="1" applyBorder="1" applyAlignment="1">
      <alignment horizontal="center" vertical="center"/>
    </xf>
    <xf numFmtId="49" fontId="30" fillId="0" borderId="101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Border="1" applyAlignment="1">
      <alignment horizontal="center" vertical="center"/>
    </xf>
    <xf numFmtId="49" fontId="2" fillId="0" borderId="137" xfId="0" applyNumberFormat="1" applyFont="1" applyFill="1" applyBorder="1" applyAlignment="1" applyProtection="1">
      <alignment vertical="center" wrapText="1"/>
      <protection/>
    </xf>
    <xf numFmtId="188" fontId="17" fillId="0" borderId="81" xfId="0" applyNumberFormat="1" applyFont="1" applyBorder="1" applyAlignment="1">
      <alignment vertical="center"/>
    </xf>
    <xf numFmtId="49" fontId="2" fillId="31" borderId="101" xfId="0" applyNumberFormat="1" applyFont="1" applyFill="1" applyBorder="1" applyAlignment="1">
      <alignment horizontal="center" vertical="center"/>
    </xf>
    <xf numFmtId="49" fontId="2" fillId="31" borderId="53" xfId="0" applyNumberFormat="1" applyFont="1" applyFill="1" applyBorder="1" applyAlignment="1">
      <alignment horizontal="center" vertical="center"/>
    </xf>
    <xf numFmtId="188" fontId="17" fillId="40" borderId="58" xfId="0" applyNumberFormat="1" applyFont="1" applyFill="1" applyBorder="1" applyAlignment="1">
      <alignment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22" fillId="0" borderId="146" xfId="0" applyFont="1" applyBorder="1" applyAlignment="1">
      <alignment horizontal="left" vertical="center" wrapText="1"/>
    </xf>
    <xf numFmtId="49" fontId="2" fillId="0" borderId="146" xfId="0" applyNumberFormat="1" applyFont="1" applyFill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188" fontId="17" fillId="0" borderId="65" xfId="0" applyNumberFormat="1" applyFont="1" applyBorder="1" applyAlignment="1">
      <alignment vertical="center"/>
    </xf>
    <xf numFmtId="0" fontId="47" fillId="0" borderId="134" xfId="0" applyFont="1" applyFill="1" applyBorder="1" applyAlignment="1">
      <alignment horizontal="center" vertical="center" textRotation="90" wrapText="1"/>
    </xf>
    <xf numFmtId="49" fontId="22" fillId="0" borderId="32" xfId="0" applyNumberFormat="1" applyFont="1" applyBorder="1" applyAlignment="1" applyProtection="1">
      <alignment vertical="center" wrapText="1"/>
      <protection/>
    </xf>
    <xf numFmtId="49" fontId="2" fillId="0" borderId="56" xfId="0" applyNumberFormat="1" applyFont="1" applyBorder="1" applyAlignment="1">
      <alignment horizontal="center" vertical="center"/>
    </xf>
    <xf numFmtId="49" fontId="2" fillId="0" borderId="110" xfId="0" applyNumberFormat="1" applyFont="1" applyBorder="1" applyAlignment="1">
      <alignment horizontal="center" vertical="center"/>
    </xf>
    <xf numFmtId="188" fontId="17" fillId="0" borderId="57" xfId="0" applyNumberFormat="1" applyFont="1" applyBorder="1" applyAlignment="1">
      <alignment vertical="center"/>
    </xf>
    <xf numFmtId="0" fontId="2" fillId="0" borderId="78" xfId="0" applyFont="1" applyBorder="1" applyAlignment="1">
      <alignment horizontal="center" vertical="center" textRotation="90"/>
    </xf>
    <xf numFmtId="49" fontId="1" fillId="0" borderId="78" xfId="0" applyNumberFormat="1" applyFont="1" applyBorder="1" applyAlignment="1">
      <alignment horizontal="center" vertical="top"/>
    </xf>
    <xf numFmtId="0" fontId="3" fillId="0" borderId="78" xfId="0" applyFont="1" applyBorder="1" applyAlignment="1">
      <alignment horizontal="center" vertical="center" textRotation="90"/>
    </xf>
    <xf numFmtId="0" fontId="22" fillId="0" borderId="78" xfId="0" applyFont="1" applyBorder="1" applyAlignment="1">
      <alignment horizontal="left" vertical="center" wrapText="1"/>
    </xf>
    <xf numFmtId="49" fontId="93" fillId="0" borderId="7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/>
    </xf>
    <xf numFmtId="0" fontId="2" fillId="45" borderId="99" xfId="0" applyFont="1" applyFill="1" applyBorder="1" applyAlignment="1">
      <alignment horizontal="left" vertical="top" wrapText="1"/>
    </xf>
    <xf numFmtId="49" fontId="1" fillId="45" borderId="96" xfId="0" applyNumberFormat="1" applyFont="1" applyFill="1" applyBorder="1" applyAlignment="1">
      <alignment horizontal="center" vertical="center"/>
    </xf>
    <xf numFmtId="49" fontId="1" fillId="45" borderId="44" xfId="0" applyNumberFormat="1" applyFont="1" applyFill="1" applyBorder="1" applyAlignment="1">
      <alignment horizontal="center" vertical="center"/>
    </xf>
    <xf numFmtId="188" fontId="25" fillId="45" borderId="45" xfId="0" applyNumberFormat="1" applyFont="1" applyFill="1" applyBorder="1" applyAlignment="1">
      <alignment vertical="center"/>
    </xf>
    <xf numFmtId="0" fontId="2" fillId="45" borderId="96" xfId="0" applyFont="1" applyFill="1" applyBorder="1" applyAlignment="1">
      <alignment horizontal="left" vertical="top" wrapText="1"/>
    </xf>
    <xf numFmtId="0" fontId="1" fillId="45" borderId="82" xfId="0" applyFont="1" applyFill="1" applyBorder="1" applyAlignment="1">
      <alignment horizontal="center" vertical="top"/>
    </xf>
    <xf numFmtId="188" fontId="25" fillId="31" borderId="58" xfId="0" applyNumberFormat="1" applyFont="1" applyFill="1" applyBorder="1" applyAlignment="1">
      <alignment vertical="center"/>
    </xf>
    <xf numFmtId="49" fontId="22" fillId="0" borderId="137" xfId="0" applyNumberFormat="1" applyFont="1" applyBorder="1" applyAlignment="1" applyProtection="1">
      <alignment vertical="center" wrapText="1"/>
      <protection/>
    </xf>
    <xf numFmtId="0" fontId="22" fillId="0" borderId="102" xfId="0" applyFont="1" applyBorder="1" applyAlignment="1">
      <alignment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0" fontId="4" fillId="31" borderId="53" xfId="0" applyFont="1" applyFill="1" applyBorder="1" applyAlignment="1">
      <alignment vertical="center"/>
    </xf>
    <xf numFmtId="0" fontId="17" fillId="0" borderId="100" xfId="0" applyFont="1" applyBorder="1" applyAlignment="1">
      <alignment vertical="center"/>
    </xf>
    <xf numFmtId="49" fontId="3" fillId="6" borderId="74" xfId="0" applyNumberFormat="1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left" vertical="center" wrapText="1"/>
    </xf>
    <xf numFmtId="49" fontId="1" fillId="31" borderId="97" xfId="0" applyNumberFormat="1" applyFont="1" applyFill="1" applyBorder="1" applyAlignment="1">
      <alignment horizontal="center" vertical="center"/>
    </xf>
    <xf numFmtId="0" fontId="4" fillId="31" borderId="60" xfId="0" applyFont="1" applyFill="1" applyBorder="1" applyAlignment="1">
      <alignment vertical="center"/>
    </xf>
    <xf numFmtId="188" fontId="25" fillId="31" borderId="61" xfId="0" applyNumberFormat="1" applyFont="1" applyFill="1" applyBorder="1" applyAlignment="1">
      <alignment vertical="center"/>
    </xf>
    <xf numFmtId="0" fontId="17" fillId="0" borderId="100" xfId="0" applyFont="1" applyBorder="1" applyAlignment="1">
      <alignment horizontal="left" vertical="center" wrapText="1"/>
    </xf>
    <xf numFmtId="49" fontId="2" fillId="6" borderId="83" xfId="0" applyNumberFormat="1" applyFont="1" applyFill="1" applyBorder="1" applyAlignment="1">
      <alignment horizontal="center" vertical="center"/>
    </xf>
    <xf numFmtId="49" fontId="2" fillId="6" borderId="46" xfId="0" applyNumberFormat="1" applyFont="1" applyFill="1" applyBorder="1" applyAlignment="1">
      <alignment horizontal="center" vertical="center"/>
    </xf>
    <xf numFmtId="49" fontId="36" fillId="0" borderId="127" xfId="0" applyNumberFormat="1" applyFont="1" applyBorder="1" applyAlignment="1" applyProtection="1">
      <alignment vertical="center" wrapText="1"/>
      <protection/>
    </xf>
    <xf numFmtId="49" fontId="2" fillId="0" borderId="34" xfId="0" applyNumberFormat="1" applyFont="1" applyBorder="1" applyAlignment="1">
      <alignment horizontal="center" vertical="center"/>
    </xf>
    <xf numFmtId="0" fontId="36" fillId="0" borderId="98" xfId="0" applyFont="1" applyBorder="1" applyAlignment="1">
      <alignment vertical="center" wrapText="1"/>
    </xf>
    <xf numFmtId="49" fontId="2" fillId="0" borderId="76" xfId="0" applyNumberFormat="1" applyFont="1" applyBorder="1" applyAlignment="1">
      <alignment horizontal="center" vertical="center"/>
    </xf>
    <xf numFmtId="49" fontId="3" fillId="6" borderId="83" xfId="0" applyNumberFormat="1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49" fontId="36" fillId="0" borderId="146" xfId="0" applyNumberFormat="1" applyFont="1" applyBorder="1" applyAlignment="1" applyProtection="1">
      <alignment vertical="center" wrapText="1"/>
      <protection/>
    </xf>
    <xf numFmtId="49" fontId="3" fillId="0" borderId="77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 textRotation="90"/>
    </xf>
    <xf numFmtId="49" fontId="22" fillId="0" borderId="122" xfId="0" applyNumberFormat="1" applyFont="1" applyBorder="1" applyAlignment="1" applyProtection="1">
      <alignment vertical="center" wrapText="1"/>
      <protection/>
    </xf>
    <xf numFmtId="188" fontId="17" fillId="31" borderId="49" xfId="0" applyNumberFormat="1" applyFont="1" applyFill="1" applyBorder="1" applyAlignment="1">
      <alignment vertical="center"/>
    </xf>
    <xf numFmtId="0" fontId="1" fillId="6" borderId="101" xfId="0" applyFont="1" applyFill="1" applyBorder="1" applyAlignment="1">
      <alignment horizontal="center" vertical="center" wrapText="1"/>
    </xf>
    <xf numFmtId="0" fontId="26" fillId="6" borderId="74" xfId="0" applyFont="1" applyFill="1" applyBorder="1" applyAlignment="1">
      <alignment vertical="center" wrapText="1"/>
    </xf>
    <xf numFmtId="0" fontId="2" fillId="0" borderId="137" xfId="0" applyFont="1" applyBorder="1" applyAlignment="1">
      <alignment horizontal="center" vertical="center"/>
    </xf>
    <xf numFmtId="0" fontId="22" fillId="0" borderId="150" xfId="0" applyFont="1" applyBorder="1" applyAlignment="1">
      <alignment vertical="center" wrapText="1"/>
    </xf>
    <xf numFmtId="188" fontId="2" fillId="6" borderId="69" xfId="0" applyNumberFormat="1" applyFont="1" applyFill="1" applyBorder="1" applyAlignment="1">
      <alignment vertical="center"/>
    </xf>
    <xf numFmtId="0" fontId="22" fillId="0" borderId="151" xfId="0" applyFont="1" applyBorder="1" applyAlignment="1">
      <alignment vertical="center" wrapText="1"/>
    </xf>
    <xf numFmtId="49" fontId="17" fillId="6" borderId="53" xfId="0" applyNumberFormat="1" applyFont="1" applyFill="1" applyBorder="1" applyAlignment="1" applyProtection="1">
      <alignment vertical="center" wrapText="1"/>
      <protection/>
    </xf>
    <xf numFmtId="49" fontId="2" fillId="6" borderId="101" xfId="0" applyNumberFormat="1" applyFont="1" applyFill="1" applyBorder="1" applyAlignment="1">
      <alignment horizontal="center" vertical="center" wrapText="1"/>
    </xf>
    <xf numFmtId="49" fontId="2" fillId="6" borderId="122" xfId="0" applyNumberFormat="1" applyFont="1" applyFill="1" applyBorder="1" applyAlignment="1">
      <alignment horizontal="center" vertical="center"/>
    </xf>
    <xf numFmtId="0" fontId="22" fillId="6" borderId="74" xfId="0" applyFont="1" applyFill="1" applyBorder="1" applyAlignment="1">
      <alignment vertical="center"/>
    </xf>
    <xf numFmtId="49" fontId="2" fillId="0" borderId="136" xfId="0" applyNumberFormat="1" applyFont="1" applyFill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188" fontId="2" fillId="0" borderId="69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188" fontId="2" fillId="0" borderId="72" xfId="0" applyNumberFormat="1" applyFont="1" applyBorder="1" applyAlignment="1">
      <alignment vertical="center"/>
    </xf>
    <xf numFmtId="49" fontId="17" fillId="6" borderId="100" xfId="0" applyNumberFormat="1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vertical="center" wrapText="1"/>
    </xf>
    <xf numFmtId="188" fontId="2" fillId="0" borderId="47" xfId="0" applyNumberFormat="1" applyFont="1" applyBorder="1" applyAlignment="1">
      <alignment vertical="center"/>
    </xf>
    <xf numFmtId="49" fontId="2" fillId="0" borderId="80" xfId="0" applyNumberFormat="1" applyFont="1" applyFill="1" applyBorder="1" applyAlignment="1">
      <alignment vertical="center" wrapText="1"/>
    </xf>
    <xf numFmtId="188" fontId="2" fillId="0" borderId="51" xfId="0" applyNumberFormat="1" applyFont="1" applyBorder="1" applyAlignment="1">
      <alignment vertical="center"/>
    </xf>
    <xf numFmtId="0" fontId="1" fillId="36" borderId="101" xfId="0" applyFont="1" applyFill="1" applyBorder="1" applyAlignment="1">
      <alignment horizontal="center" vertical="center" wrapText="1"/>
    </xf>
    <xf numFmtId="49" fontId="1" fillId="36" borderId="101" xfId="0" applyNumberFormat="1" applyFont="1" applyFill="1" applyBorder="1" applyAlignment="1">
      <alignment horizontal="center" vertical="center"/>
    </xf>
    <xf numFmtId="0" fontId="26" fillId="36" borderId="74" xfId="0" applyFont="1" applyFill="1" applyBorder="1" applyAlignment="1">
      <alignment vertical="center" wrapText="1"/>
    </xf>
    <xf numFmtId="188" fontId="1" fillId="36" borderId="58" xfId="0" applyNumberFormat="1" applyFont="1" applyFill="1" applyBorder="1" applyAlignment="1">
      <alignment vertical="center"/>
    </xf>
    <xf numFmtId="49" fontId="1" fillId="36" borderId="100" xfId="0" applyNumberFormat="1" applyFont="1" applyFill="1" applyBorder="1" applyAlignment="1">
      <alignment horizontal="center" vertical="center"/>
    </xf>
    <xf numFmtId="188" fontId="2" fillId="31" borderId="69" xfId="0" applyNumberFormat="1" applyFont="1" applyFill="1" applyBorder="1" applyAlignment="1">
      <alignment vertical="center"/>
    </xf>
    <xf numFmtId="49" fontId="1" fillId="36" borderId="98" xfId="0" applyNumberFormat="1" applyFont="1" applyFill="1" applyBorder="1" applyAlignment="1">
      <alignment horizontal="center" vertical="center"/>
    </xf>
    <xf numFmtId="49" fontId="17" fillId="36" borderId="53" xfId="0" applyNumberFormat="1" applyFont="1" applyFill="1" applyBorder="1" applyAlignment="1">
      <alignment vertical="center" wrapText="1"/>
    </xf>
    <xf numFmtId="49" fontId="2" fillId="36" borderId="101" xfId="0" applyNumberFormat="1" applyFont="1" applyFill="1" applyBorder="1" applyAlignment="1">
      <alignment horizontal="center" vertical="center" wrapText="1"/>
    </xf>
    <xf numFmtId="49" fontId="2" fillId="36" borderId="101" xfId="0" applyNumberFormat="1" applyFont="1" applyFill="1" applyBorder="1" applyAlignment="1">
      <alignment horizontal="center" vertical="center"/>
    </xf>
    <xf numFmtId="0" fontId="22" fillId="36" borderId="74" xfId="0" applyFont="1" applyFill="1" applyBorder="1" applyAlignment="1">
      <alignment vertical="center"/>
    </xf>
    <xf numFmtId="188" fontId="17" fillId="36" borderId="58" xfId="0" applyNumberFormat="1" applyFont="1" applyFill="1" applyBorder="1" applyAlignment="1">
      <alignment vertical="center"/>
    </xf>
    <xf numFmtId="49" fontId="22" fillId="0" borderId="84" xfId="0" applyNumberFormat="1" applyFont="1" applyBorder="1" applyAlignment="1">
      <alignment horizontal="center" vertical="center"/>
    </xf>
    <xf numFmtId="49" fontId="2" fillId="0" borderId="15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36" fillId="0" borderId="0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44" borderId="71" xfId="0" applyNumberFormat="1" applyFont="1" applyFill="1" applyBorder="1" applyAlignment="1">
      <alignment horizontal="center" vertical="top"/>
    </xf>
    <xf numFmtId="49" fontId="1" fillId="44" borderId="44" xfId="0" applyNumberFormat="1" applyFont="1" applyFill="1" applyBorder="1" applyAlignment="1">
      <alignment horizontal="center" vertical="top"/>
    </xf>
    <xf numFmtId="0" fontId="22" fillId="0" borderId="99" xfId="0" applyFont="1" applyFill="1" applyBorder="1" applyAlignment="1">
      <alignment horizontal="left" vertical="center" wrapText="1"/>
    </xf>
    <xf numFmtId="188" fontId="17" fillId="0" borderId="61" xfId="0" applyNumberFormat="1" applyFont="1" applyBorder="1" applyAlignment="1">
      <alignment vertical="center"/>
    </xf>
    <xf numFmtId="49" fontId="1" fillId="31" borderId="99" xfId="0" applyNumberFormat="1" applyFont="1" applyFill="1" applyBorder="1" applyAlignment="1">
      <alignment horizontal="center" vertical="center"/>
    </xf>
    <xf numFmtId="49" fontId="1" fillId="31" borderId="71" xfId="0" applyNumberFormat="1" applyFont="1" applyFill="1" applyBorder="1" applyAlignment="1">
      <alignment horizontal="center" vertical="center"/>
    </xf>
    <xf numFmtId="188" fontId="17" fillId="40" borderId="72" xfId="0" applyNumberFormat="1" applyFont="1" applyFill="1" applyBorder="1" applyAlignment="1">
      <alignment vertical="center"/>
    </xf>
    <xf numFmtId="0" fontId="22" fillId="0" borderId="127" xfId="0" applyFont="1" applyFill="1" applyBorder="1" applyAlignment="1">
      <alignment horizontal="left" vertical="center" wrapText="1"/>
    </xf>
    <xf numFmtId="0" fontId="22" fillId="0" borderId="102" xfId="0" applyFont="1" applyFill="1" applyBorder="1" applyAlignment="1">
      <alignment horizontal="left" vertical="center" wrapText="1"/>
    </xf>
    <xf numFmtId="49" fontId="2" fillId="0" borderId="100" xfId="0" applyNumberFormat="1" applyFont="1" applyFill="1" applyBorder="1" applyAlignment="1">
      <alignment horizontal="center" vertical="center" wrapText="1"/>
    </xf>
    <xf numFmtId="0" fontId="22" fillId="0" borderId="76" xfId="0" applyFont="1" applyBorder="1" applyAlignment="1">
      <alignment vertical="center"/>
    </xf>
    <xf numFmtId="0" fontId="22" fillId="0" borderId="80" xfId="0" applyFont="1" applyFill="1" applyBorder="1" applyAlignment="1">
      <alignment vertical="center" wrapText="1"/>
    </xf>
    <xf numFmtId="0" fontId="22" fillId="0" borderId="86" xfId="0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0" fontId="22" fillId="0" borderId="100" xfId="0" applyFont="1" applyFill="1" applyBorder="1" applyAlignment="1">
      <alignment vertical="center" wrapText="1"/>
    </xf>
    <xf numFmtId="0" fontId="22" fillId="0" borderId="146" xfId="0" applyFont="1" applyFill="1" applyBorder="1" applyAlignment="1">
      <alignment vertical="center" wrapText="1"/>
    </xf>
    <xf numFmtId="0" fontId="22" fillId="0" borderId="77" xfId="0" applyFont="1" applyBorder="1" applyAlignment="1">
      <alignment vertical="center"/>
    </xf>
    <xf numFmtId="188" fontId="17" fillId="0" borderId="149" xfId="0" applyNumberFormat="1" applyFont="1" applyFill="1" applyBorder="1" applyAlignment="1">
      <alignment vertical="center"/>
    </xf>
    <xf numFmtId="0" fontId="3" fillId="0" borderId="78" xfId="0" applyFont="1" applyBorder="1" applyAlignment="1">
      <alignment horizontal="center" vertical="center" textRotation="90" wrapText="1"/>
    </xf>
    <xf numFmtId="0" fontId="4" fillId="0" borderId="78" xfId="0" applyFont="1" applyBorder="1" applyAlignment="1">
      <alignment horizontal="center" vertical="top"/>
    </xf>
    <xf numFmtId="0" fontId="22" fillId="0" borderId="78" xfId="0" applyFont="1" applyFill="1" applyBorder="1" applyAlignment="1">
      <alignment vertical="center" wrapText="1"/>
    </xf>
    <xf numFmtId="49" fontId="1" fillId="0" borderId="78" xfId="0" applyNumberFormat="1" applyFont="1" applyFill="1" applyBorder="1" applyAlignment="1">
      <alignment horizontal="center" vertical="center"/>
    </xf>
    <xf numFmtId="0" fontId="22" fillId="0" borderId="78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49" fontId="1" fillId="31" borderId="101" xfId="0" applyNumberFormat="1" applyFont="1" applyFill="1" applyBorder="1" applyAlignment="1">
      <alignment horizontal="center" vertical="center" wrapText="1"/>
    </xf>
    <xf numFmtId="0" fontId="1" fillId="31" borderId="74" xfId="0" applyFont="1" applyFill="1" applyBorder="1" applyAlignment="1">
      <alignment vertical="center" wrapText="1"/>
    </xf>
    <xf numFmtId="0" fontId="22" fillId="0" borderId="46" xfId="0" applyFont="1" applyBorder="1" applyAlignment="1">
      <alignment vertical="center"/>
    </xf>
    <xf numFmtId="0" fontId="22" fillId="0" borderId="50" xfId="0" applyFont="1" applyBorder="1" applyAlignment="1">
      <alignment vertical="center" wrapText="1"/>
    </xf>
    <xf numFmtId="49" fontId="2" fillId="0" borderId="91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49" fontId="1" fillId="31" borderId="113" xfId="0" applyNumberFormat="1" applyFont="1" applyFill="1" applyBorder="1" applyAlignment="1">
      <alignment horizontal="center" vertical="center"/>
    </xf>
    <xf numFmtId="49" fontId="2" fillId="0" borderId="113" xfId="0" applyNumberFormat="1" applyFont="1" applyBorder="1" applyAlignment="1">
      <alignment horizontal="center" vertical="center"/>
    </xf>
    <xf numFmtId="0" fontId="1" fillId="31" borderId="75" xfId="0" applyFont="1" applyFill="1" applyBorder="1" applyAlignment="1">
      <alignment vertical="center" wrapText="1"/>
    </xf>
    <xf numFmtId="49" fontId="2" fillId="0" borderId="84" xfId="0" applyNumberFormat="1" applyFont="1" applyBorder="1" applyAlignment="1">
      <alignment horizontal="center" vertical="center"/>
    </xf>
    <xf numFmtId="49" fontId="38" fillId="0" borderId="146" xfId="0" applyNumberFormat="1" applyFont="1" applyFill="1" applyBorder="1" applyAlignment="1" applyProtection="1">
      <alignment horizontal="center" vertical="center"/>
      <protection/>
    </xf>
    <xf numFmtId="49" fontId="2" fillId="0" borderId="138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/>
    </xf>
    <xf numFmtId="0" fontId="38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2" fillId="0" borderId="48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22" fillId="0" borderId="64" xfId="0" applyFont="1" applyBorder="1" applyAlignment="1">
      <alignment vertical="center" wrapText="1"/>
    </xf>
    <xf numFmtId="0" fontId="2" fillId="0" borderId="146" xfId="0" applyFont="1" applyBorder="1" applyAlignment="1">
      <alignment horizontal="center" vertical="center"/>
    </xf>
    <xf numFmtId="49" fontId="2" fillId="44" borderId="141" xfId="0" applyNumberFormat="1" applyFont="1" applyFill="1" applyBorder="1" applyAlignment="1">
      <alignment horizontal="center" vertical="top"/>
    </xf>
    <xf numFmtId="49" fontId="1" fillId="45" borderId="140" xfId="0" applyNumberFormat="1" applyFont="1" applyFill="1" applyBorder="1" applyAlignment="1">
      <alignment horizontal="center" vertical="center"/>
    </xf>
    <xf numFmtId="49" fontId="1" fillId="45" borderId="141" xfId="0" applyNumberFormat="1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top"/>
    </xf>
    <xf numFmtId="49" fontId="2" fillId="44" borderId="71" xfId="0" applyNumberFormat="1" applyFont="1" applyFill="1" applyBorder="1" applyAlignment="1">
      <alignment horizontal="center" vertical="top"/>
    </xf>
    <xf numFmtId="0" fontId="22" fillId="0" borderId="134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left" vertical="center" wrapText="1"/>
    </xf>
    <xf numFmtId="49" fontId="1" fillId="31" borderId="120" xfId="0" applyNumberFormat="1" applyFont="1" applyFill="1" applyBorder="1" applyAlignment="1">
      <alignment horizontal="center" vertical="center"/>
    </xf>
    <xf numFmtId="49" fontId="1" fillId="31" borderId="41" xfId="0" applyNumberFormat="1" applyFont="1" applyFill="1" applyBorder="1" applyAlignment="1">
      <alignment horizontal="center" vertical="center"/>
    </xf>
    <xf numFmtId="188" fontId="25" fillId="31" borderId="42" xfId="0" applyNumberFormat="1" applyFont="1" applyFill="1" applyBorder="1" applyAlignment="1">
      <alignment vertical="center"/>
    </xf>
    <xf numFmtId="0" fontId="22" fillId="0" borderId="127" xfId="0" applyFont="1" applyFill="1" applyBorder="1" applyAlignment="1">
      <alignment vertical="center" wrapText="1"/>
    </xf>
    <xf numFmtId="0" fontId="22" fillId="0" borderId="34" xfId="0" applyFont="1" applyBorder="1" applyAlignment="1">
      <alignment vertical="center"/>
    </xf>
    <xf numFmtId="0" fontId="0" fillId="0" borderId="7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5" borderId="70" xfId="0" applyFill="1" applyBorder="1" applyAlignment="1">
      <alignment horizontal="center" vertical="top"/>
    </xf>
    <xf numFmtId="0" fontId="0" fillId="45" borderId="99" xfId="0" applyFill="1" applyBorder="1" applyAlignment="1">
      <alignment horizontal="left" vertical="top" wrapText="1"/>
    </xf>
    <xf numFmtId="0" fontId="17" fillId="6" borderId="74" xfId="0" applyFont="1" applyFill="1" applyBorder="1" applyAlignment="1">
      <alignment horizontal="left" vertical="center" wrapText="1"/>
    </xf>
    <xf numFmtId="0" fontId="3" fillId="6" borderId="101" xfId="0" applyFont="1" applyFill="1" applyBorder="1" applyAlignment="1">
      <alignment horizontal="center" vertical="center"/>
    </xf>
    <xf numFmtId="49" fontId="38" fillId="6" borderId="101" xfId="0" applyNumberFormat="1" applyFont="1" applyFill="1" applyBorder="1" applyAlignment="1">
      <alignment horizontal="center" vertical="center"/>
    </xf>
    <xf numFmtId="49" fontId="2" fillId="6" borderId="74" xfId="0" applyNumberFormat="1" applyFont="1" applyFill="1" applyBorder="1" applyAlignment="1">
      <alignment horizontal="center" vertical="center"/>
    </xf>
    <xf numFmtId="49" fontId="2" fillId="6" borderId="113" xfId="0" applyNumberFormat="1" applyFont="1" applyFill="1" applyBorder="1" applyAlignment="1">
      <alignment horizontal="center" vertical="center"/>
    </xf>
    <xf numFmtId="0" fontId="4" fillId="0" borderId="99" xfId="0" applyFont="1" applyBorder="1" applyAlignment="1">
      <alignment vertical="top"/>
    </xf>
    <xf numFmtId="49" fontId="2" fillId="0" borderId="83" xfId="0" applyNumberFormat="1" applyFont="1" applyFill="1" applyBorder="1" applyAlignment="1" applyProtection="1">
      <alignment vertical="center" wrapText="1"/>
      <protection/>
    </xf>
    <xf numFmtId="49" fontId="2" fillId="0" borderId="83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 wrapText="1"/>
    </xf>
    <xf numFmtId="0" fontId="3" fillId="0" borderId="99" xfId="0" applyFont="1" applyBorder="1" applyAlignment="1">
      <alignment vertical="top"/>
    </xf>
    <xf numFmtId="0" fontId="2" fillId="0" borderId="22" xfId="0" applyFont="1" applyBorder="1" applyAlignment="1">
      <alignment horizontal="left" vertical="center" wrapText="1"/>
    </xf>
    <xf numFmtId="49" fontId="2" fillId="6" borderId="137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49" fontId="2" fillId="0" borderId="86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134" xfId="0" applyBorder="1" applyAlignment="1">
      <alignment vertical="top"/>
    </xf>
    <xf numFmtId="0" fontId="2" fillId="0" borderId="76" xfId="0" applyFont="1" applyFill="1" applyBorder="1" applyAlignment="1">
      <alignment vertical="center" wrapText="1"/>
    </xf>
    <xf numFmtId="49" fontId="2" fillId="6" borderId="134" xfId="0" applyNumberFormat="1" applyFont="1" applyFill="1" applyBorder="1" applyAlignment="1">
      <alignment horizontal="center" vertical="center"/>
    </xf>
    <xf numFmtId="0" fontId="4" fillId="37" borderId="121" xfId="0" applyFont="1" applyFill="1" applyBorder="1" applyAlignment="1">
      <alignment vertical="center"/>
    </xf>
    <xf numFmtId="0" fontId="4" fillId="37" borderId="144" xfId="0" applyFont="1" applyFill="1" applyBorder="1" applyAlignment="1">
      <alignment vertical="center"/>
    </xf>
    <xf numFmtId="0" fontId="1" fillId="37" borderId="144" xfId="0" applyFont="1" applyFill="1" applyBorder="1" applyAlignment="1">
      <alignment vertical="center"/>
    </xf>
    <xf numFmtId="188" fontId="25" fillId="37" borderId="42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188" fontId="17" fillId="31" borderId="65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5" fillId="0" borderId="54" xfId="0" applyFont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 wrapText="1"/>
    </xf>
    <xf numFmtId="188" fontId="25" fillId="45" borderId="40" xfId="0" applyNumberFormat="1" applyFont="1" applyFill="1" applyBorder="1" applyAlignment="1">
      <alignment vertical="center"/>
    </xf>
    <xf numFmtId="188" fontId="25" fillId="45" borderId="112" xfId="0" applyNumberFormat="1" applyFont="1" applyFill="1" applyBorder="1" applyAlignment="1">
      <alignment vertical="center"/>
    </xf>
    <xf numFmtId="188" fontId="17" fillId="31" borderId="62" xfId="0" applyNumberFormat="1" applyFont="1" applyFill="1" applyBorder="1" applyAlignment="1">
      <alignment vertical="center"/>
    </xf>
    <xf numFmtId="188" fontId="17" fillId="31" borderId="84" xfId="0" applyNumberFormat="1" applyFont="1" applyFill="1" applyBorder="1" applyAlignment="1">
      <alignment vertical="center"/>
    </xf>
    <xf numFmtId="188" fontId="17" fillId="31" borderId="59" xfId="0" applyNumberFormat="1" applyFont="1" applyFill="1" applyBorder="1" applyAlignment="1">
      <alignment vertical="center"/>
    </xf>
    <xf numFmtId="188" fontId="17" fillId="31" borderId="93" xfId="0" applyNumberFormat="1" applyFont="1" applyFill="1" applyBorder="1" applyAlignment="1">
      <alignment vertical="center"/>
    </xf>
    <xf numFmtId="188" fontId="17" fillId="0" borderId="55" xfId="0" applyNumberFormat="1" applyFont="1" applyBorder="1" applyAlignment="1">
      <alignment vertical="center"/>
    </xf>
    <xf numFmtId="188" fontId="17" fillId="0" borderId="110" xfId="0" applyNumberFormat="1" applyFont="1" applyBorder="1" applyAlignment="1">
      <alignment vertical="center"/>
    </xf>
    <xf numFmtId="188" fontId="25" fillId="0" borderId="0" xfId="0" applyNumberFormat="1" applyFont="1" applyBorder="1" applyAlignment="1">
      <alignment horizontal="center" vertical="center"/>
    </xf>
    <xf numFmtId="188" fontId="25" fillId="45" borderId="70" xfId="0" applyNumberFormat="1" applyFont="1" applyFill="1" applyBorder="1" applyAlignment="1">
      <alignment vertical="center"/>
    </xf>
    <xf numFmtId="188" fontId="25" fillId="45" borderId="114" xfId="0" applyNumberFormat="1" applyFont="1" applyFill="1" applyBorder="1" applyAlignment="1">
      <alignment vertical="center"/>
    </xf>
    <xf numFmtId="188" fontId="25" fillId="40" borderId="52" xfId="0" applyNumberFormat="1" applyFont="1" applyFill="1" applyBorder="1" applyAlignment="1">
      <alignment vertical="center"/>
    </xf>
    <xf numFmtId="188" fontId="25" fillId="40" borderId="113" xfId="0" applyNumberFormat="1" applyFont="1" applyFill="1" applyBorder="1" applyAlignment="1">
      <alignment vertical="center"/>
    </xf>
    <xf numFmtId="188" fontId="17" fillId="31" borderId="67" xfId="0" applyNumberFormat="1" applyFont="1" applyFill="1" applyBorder="1" applyAlignment="1">
      <alignment vertical="center"/>
    </xf>
    <xf numFmtId="188" fontId="17" fillId="31" borderId="95" xfId="0" applyNumberFormat="1" applyFont="1" applyFill="1" applyBorder="1" applyAlignment="1">
      <alignment vertical="center"/>
    </xf>
    <xf numFmtId="188" fontId="17" fillId="31" borderId="79" xfId="0" applyNumberFormat="1" applyFont="1" applyFill="1" applyBorder="1" applyAlignment="1">
      <alignment vertical="center"/>
    </xf>
    <xf numFmtId="188" fontId="17" fillId="31" borderId="85" xfId="0" applyNumberFormat="1" applyFont="1" applyFill="1" applyBorder="1" applyAlignment="1">
      <alignment vertical="center"/>
    </xf>
    <xf numFmtId="188" fontId="17" fillId="0" borderId="54" xfId="0" applyNumberFormat="1" applyFont="1" applyFill="1" applyBorder="1" applyAlignment="1">
      <alignment vertical="center"/>
    </xf>
    <xf numFmtId="188" fontId="17" fillId="0" borderId="125" xfId="0" applyNumberFormat="1" applyFont="1" applyFill="1" applyBorder="1" applyAlignment="1">
      <alignment vertical="center"/>
    </xf>
    <xf numFmtId="188" fontId="17" fillId="6" borderId="52" xfId="0" applyNumberFormat="1" applyFont="1" applyFill="1" applyBorder="1" applyAlignment="1">
      <alignment vertical="center"/>
    </xf>
    <xf numFmtId="188" fontId="17" fillId="6" borderId="113" xfId="0" applyNumberFormat="1" applyFont="1" applyFill="1" applyBorder="1" applyAlignment="1">
      <alignment vertical="center"/>
    </xf>
    <xf numFmtId="188" fontId="17" fillId="0" borderId="67" xfId="0" applyNumberFormat="1" applyFont="1" applyFill="1" applyBorder="1" applyAlignment="1">
      <alignment vertical="center"/>
    </xf>
    <xf numFmtId="188" fontId="17" fillId="0" borderId="95" xfId="0" applyNumberFormat="1" applyFont="1" applyFill="1" applyBorder="1" applyAlignment="1">
      <alignment vertical="center"/>
    </xf>
    <xf numFmtId="188" fontId="17" fillId="0" borderId="66" xfId="0" applyNumberFormat="1" applyFont="1" applyBorder="1" applyAlignment="1">
      <alignment vertical="center"/>
    </xf>
    <xf numFmtId="188" fontId="17" fillId="0" borderId="91" xfId="0" applyNumberFormat="1" applyFont="1" applyBorder="1" applyAlignment="1">
      <alignment vertical="center"/>
    </xf>
    <xf numFmtId="188" fontId="25" fillId="40" borderId="43" xfId="0" applyNumberFormat="1" applyFont="1" applyFill="1" applyBorder="1" applyAlignment="1">
      <alignment vertical="center"/>
    </xf>
    <xf numFmtId="188" fontId="25" fillId="40" borderId="126" xfId="0" applyNumberFormat="1" applyFont="1" applyFill="1" applyBorder="1" applyAlignment="1">
      <alignment vertical="center"/>
    </xf>
    <xf numFmtId="188" fontId="17" fillId="0" borderId="79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/>
    </xf>
    <xf numFmtId="188" fontId="17" fillId="40" borderId="52" xfId="0" applyNumberFormat="1" applyFont="1" applyFill="1" applyBorder="1" applyAlignment="1">
      <alignment vertical="center"/>
    </xf>
    <xf numFmtId="188" fontId="17" fillId="40" borderId="113" xfId="0" applyNumberFormat="1" applyFont="1" applyFill="1" applyBorder="1" applyAlignment="1">
      <alignment vertical="center"/>
    </xf>
    <xf numFmtId="188" fontId="17" fillId="0" borderId="63" xfId="0" applyNumberFormat="1" applyFont="1" applyBorder="1" applyAlignment="1">
      <alignment vertical="center"/>
    </xf>
    <xf numFmtId="188" fontId="17" fillId="0" borderId="138" xfId="0" applyNumberFormat="1" applyFont="1" applyBorder="1" applyAlignment="1">
      <alignment vertical="center"/>
    </xf>
    <xf numFmtId="188" fontId="25" fillId="0" borderId="78" xfId="0" applyNumberFormat="1" applyFont="1" applyBorder="1" applyAlignment="1">
      <alignment horizontal="center" vertical="center"/>
    </xf>
    <xf numFmtId="188" fontId="25" fillId="45" borderId="43" xfId="0" applyNumberFormat="1" applyFont="1" applyFill="1" applyBorder="1" applyAlignment="1">
      <alignment vertical="center"/>
    </xf>
    <xf numFmtId="188" fontId="25" fillId="45" borderId="126" xfId="0" applyNumberFormat="1" applyFont="1" applyFill="1" applyBorder="1" applyAlignment="1">
      <alignment vertical="center"/>
    </xf>
    <xf numFmtId="188" fontId="25" fillId="31" borderId="52" xfId="0" applyNumberFormat="1" applyFont="1" applyFill="1" applyBorder="1" applyAlignment="1">
      <alignment vertical="center"/>
    </xf>
    <xf numFmtId="188" fontId="25" fillId="31" borderId="113" xfId="0" applyNumberFormat="1" applyFont="1" applyFill="1" applyBorder="1" applyAlignment="1">
      <alignment vertical="center"/>
    </xf>
    <xf numFmtId="188" fontId="17" fillId="6" borderId="84" xfId="0" applyNumberFormat="1" applyFont="1" applyFill="1" applyBorder="1" applyAlignment="1">
      <alignment vertical="center"/>
    </xf>
    <xf numFmtId="188" fontId="17" fillId="0" borderId="70" xfId="0" applyNumberFormat="1" applyFont="1" applyBorder="1" applyAlignment="1">
      <alignment vertical="center"/>
    </xf>
    <xf numFmtId="188" fontId="17" fillId="0" borderId="114" xfId="0" applyNumberFormat="1" applyFont="1" applyBorder="1" applyAlignment="1">
      <alignment vertical="center"/>
    </xf>
    <xf numFmtId="188" fontId="25" fillId="31" borderId="54" xfId="0" applyNumberFormat="1" applyFont="1" applyFill="1" applyBorder="1" applyAlignment="1">
      <alignment vertical="center"/>
    </xf>
    <xf numFmtId="188" fontId="25" fillId="31" borderId="125" xfId="0" applyNumberFormat="1" applyFont="1" applyFill="1" applyBorder="1" applyAlignment="1">
      <alignment vertical="center"/>
    </xf>
    <xf numFmtId="188" fontId="17" fillId="6" borderId="62" xfId="0" applyNumberFormat="1" applyFont="1" applyFill="1" applyBorder="1" applyAlignment="1">
      <alignment vertical="center"/>
    </xf>
    <xf numFmtId="188" fontId="17" fillId="31" borderId="66" xfId="0" applyNumberFormat="1" applyFont="1" applyFill="1" applyBorder="1" applyAlignment="1">
      <alignment vertical="center"/>
    </xf>
    <xf numFmtId="188" fontId="17" fillId="31" borderId="91" xfId="0" applyNumberFormat="1" applyFont="1" applyFill="1" applyBorder="1" applyAlignment="1">
      <alignment vertical="center"/>
    </xf>
    <xf numFmtId="49" fontId="1" fillId="6" borderId="101" xfId="0" applyNumberFormat="1" applyFont="1" applyFill="1" applyBorder="1" applyAlignment="1">
      <alignment horizontal="center" vertical="center"/>
    </xf>
    <xf numFmtId="188" fontId="1" fillId="6" borderId="52" xfId="0" applyNumberFormat="1" applyFont="1" applyFill="1" applyBorder="1" applyAlignment="1">
      <alignment vertical="center"/>
    </xf>
    <xf numFmtId="188" fontId="1" fillId="6" borderId="113" xfId="0" applyNumberFormat="1" applyFont="1" applyFill="1" applyBorder="1" applyAlignment="1">
      <alignment vertical="center"/>
    </xf>
    <xf numFmtId="0" fontId="1" fillId="0" borderId="137" xfId="0" applyFont="1" applyBorder="1" applyAlignment="1">
      <alignment horizontal="center" vertical="center"/>
    </xf>
    <xf numFmtId="188" fontId="2" fillId="6" borderId="67" xfId="0" applyNumberFormat="1" applyFont="1" applyFill="1" applyBorder="1" applyAlignment="1">
      <alignment vertical="center"/>
    </xf>
    <xf numFmtId="188" fontId="2" fillId="6" borderId="95" xfId="0" applyNumberFormat="1" applyFont="1" applyFill="1" applyBorder="1" applyAlignment="1">
      <alignment vertical="center"/>
    </xf>
    <xf numFmtId="0" fontId="1" fillId="0" borderId="98" xfId="0" applyFont="1" applyBorder="1" applyAlignment="1">
      <alignment horizontal="center" vertical="center"/>
    </xf>
    <xf numFmtId="49" fontId="1" fillId="6" borderId="101" xfId="0" applyNumberFormat="1" applyFont="1" applyFill="1" applyBorder="1" applyAlignment="1" applyProtection="1">
      <alignment horizontal="center" vertical="center"/>
      <protection/>
    </xf>
    <xf numFmtId="49" fontId="1" fillId="0" borderId="100" xfId="0" applyNumberFormat="1" applyFont="1" applyFill="1" applyBorder="1" applyAlignment="1" applyProtection="1">
      <alignment horizontal="center" vertical="center"/>
      <protection/>
    </xf>
    <xf numFmtId="49" fontId="1" fillId="0" borderId="98" xfId="0" applyNumberFormat="1" applyFont="1" applyFill="1" applyBorder="1" applyAlignment="1" applyProtection="1">
      <alignment horizontal="center" vertical="center"/>
      <protection/>
    </xf>
    <xf numFmtId="49" fontId="1" fillId="0" borderId="137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188" fontId="1" fillId="36" borderId="52" xfId="0" applyNumberFormat="1" applyFont="1" applyFill="1" applyBorder="1" applyAlignment="1">
      <alignment vertical="center"/>
    </xf>
    <xf numFmtId="188" fontId="1" fillId="36" borderId="113" xfId="0" applyNumberFormat="1" applyFont="1" applyFill="1" applyBorder="1" applyAlignment="1">
      <alignment vertical="center"/>
    </xf>
    <xf numFmtId="188" fontId="2" fillId="31" borderId="67" xfId="0" applyNumberFormat="1" applyFont="1" applyFill="1" applyBorder="1" applyAlignment="1">
      <alignment vertical="center"/>
    </xf>
    <xf numFmtId="188" fontId="2" fillId="31" borderId="95" xfId="0" applyNumberFormat="1" applyFont="1" applyFill="1" applyBorder="1" applyAlignment="1">
      <alignment vertical="center"/>
    </xf>
    <xf numFmtId="188" fontId="17" fillId="36" borderId="52" xfId="0" applyNumberFormat="1" applyFont="1" applyFill="1" applyBorder="1" applyAlignment="1">
      <alignment vertical="center"/>
    </xf>
    <xf numFmtId="188" fontId="17" fillId="36" borderId="113" xfId="0" applyNumberFormat="1" applyFont="1" applyFill="1" applyBorder="1" applyAlignment="1">
      <alignment vertical="center"/>
    </xf>
    <xf numFmtId="49" fontId="1" fillId="0" borderId="100" xfId="0" applyNumberFormat="1" applyFont="1" applyBorder="1" applyAlignment="1">
      <alignment horizontal="center" vertical="center"/>
    </xf>
    <xf numFmtId="49" fontId="1" fillId="0" borderId="146" xfId="0" applyNumberFormat="1" applyFont="1" applyBorder="1" applyAlignment="1">
      <alignment horizontal="center" vertical="center"/>
    </xf>
    <xf numFmtId="188" fontId="17" fillId="0" borderId="54" xfId="0" applyNumberFormat="1" applyFont="1" applyBorder="1" applyAlignment="1">
      <alignment vertical="center"/>
    </xf>
    <xf numFmtId="188" fontId="17" fillId="0" borderId="125" xfId="0" applyNumberFormat="1" applyFont="1" applyBorder="1" applyAlignment="1">
      <alignment vertical="center"/>
    </xf>
    <xf numFmtId="188" fontId="17" fillId="40" borderId="70" xfId="0" applyNumberFormat="1" applyFont="1" applyFill="1" applyBorder="1" applyAlignment="1">
      <alignment vertical="center"/>
    </xf>
    <xf numFmtId="188" fontId="17" fillId="40" borderId="114" xfId="0" applyNumberFormat="1" applyFont="1" applyFill="1" applyBorder="1" applyAlignment="1">
      <alignment vertical="center"/>
    </xf>
    <xf numFmtId="188" fontId="17" fillId="0" borderId="59" xfId="0" applyNumberFormat="1" applyFont="1" applyFill="1" applyBorder="1" applyAlignment="1">
      <alignment vertical="center"/>
    </xf>
    <xf numFmtId="188" fontId="17" fillId="0" borderId="93" xfId="0" applyNumberFormat="1" applyFont="1" applyFill="1" applyBorder="1" applyAlignment="1">
      <alignment vertical="center"/>
    </xf>
    <xf numFmtId="188" fontId="17" fillId="0" borderId="79" xfId="0" applyNumberFormat="1" applyFont="1" applyFill="1" applyBorder="1" applyAlignment="1">
      <alignment vertical="center"/>
    </xf>
    <xf numFmtId="188" fontId="17" fillId="0" borderId="85" xfId="0" applyNumberFormat="1" applyFont="1" applyFill="1" applyBorder="1" applyAlignment="1">
      <alignment vertical="center"/>
    </xf>
    <xf numFmtId="188" fontId="17" fillId="0" borderId="63" xfId="0" applyNumberFormat="1" applyFont="1" applyFill="1" applyBorder="1" applyAlignment="1">
      <alignment vertical="center"/>
    </xf>
    <xf numFmtId="188" fontId="17" fillId="0" borderId="138" xfId="0" applyNumberFormat="1" applyFont="1" applyFill="1" applyBorder="1" applyAlignment="1">
      <alignment vertical="center"/>
    </xf>
    <xf numFmtId="188" fontId="25" fillId="0" borderId="78" xfId="0" applyNumberFormat="1" applyFont="1" applyFill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188" fontId="17" fillId="0" borderId="66" xfId="0" applyNumberFormat="1" applyFont="1" applyFill="1" applyBorder="1" applyAlignment="1">
      <alignment vertical="center"/>
    </xf>
    <xf numFmtId="188" fontId="17" fillId="0" borderId="91" xfId="0" applyNumberFormat="1" applyFont="1" applyFill="1" applyBorder="1" applyAlignment="1">
      <alignment vertical="center"/>
    </xf>
    <xf numFmtId="188" fontId="25" fillId="31" borderId="40" xfId="0" applyNumberFormat="1" applyFont="1" applyFill="1" applyBorder="1" applyAlignment="1">
      <alignment vertical="center"/>
    </xf>
    <xf numFmtId="188" fontId="25" fillId="31" borderId="112" xfId="0" applyNumberFormat="1" applyFont="1" applyFill="1" applyBorder="1" applyAlignment="1">
      <alignment vertical="center"/>
    </xf>
    <xf numFmtId="49" fontId="28" fillId="6" borderId="101" xfId="0" applyNumberFormat="1" applyFont="1" applyFill="1" applyBorder="1" applyAlignment="1">
      <alignment horizontal="center" vertical="center"/>
    </xf>
    <xf numFmtId="188" fontId="17" fillId="6" borderId="114" xfId="0" applyNumberFormat="1" applyFont="1" applyFill="1" applyBorder="1" applyAlignment="1">
      <alignment vertical="center"/>
    </xf>
    <xf numFmtId="188" fontId="25" fillId="37" borderId="40" xfId="0" applyNumberFormat="1" applyFont="1" applyFill="1" applyBorder="1" applyAlignment="1">
      <alignment vertical="center"/>
    </xf>
    <xf numFmtId="188" fontId="25" fillId="37" borderId="112" xfId="0" applyNumberFormat="1" applyFont="1" applyFill="1" applyBorder="1" applyAlignment="1">
      <alignment vertical="center"/>
    </xf>
    <xf numFmtId="188" fontId="17" fillId="31" borderId="63" xfId="0" applyNumberFormat="1" applyFont="1" applyFill="1" applyBorder="1" applyAlignment="1">
      <alignment vertical="center"/>
    </xf>
    <xf numFmtId="188" fontId="17" fillId="31" borderId="13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0" fillId="46" borderId="0" xfId="0" applyFont="1" applyFill="1" applyAlignment="1">
      <alignment/>
    </xf>
    <xf numFmtId="0" fontId="0" fillId="46" borderId="0" xfId="0" applyFill="1" applyAlignment="1">
      <alignment/>
    </xf>
    <xf numFmtId="188" fontId="17" fillId="6" borderId="7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188" fontId="0" fillId="37" borderId="40" xfId="0" applyNumberFormat="1" applyFill="1" applyBorder="1" applyAlignment="1">
      <alignment vertical="center"/>
    </xf>
    <xf numFmtId="188" fontId="0" fillId="37" borderId="120" xfId="0" applyNumberFormat="1" applyFill="1" applyBorder="1" applyAlignment="1">
      <alignment vertical="center"/>
    </xf>
    <xf numFmtId="188" fontId="0" fillId="37" borderId="112" xfId="0" applyNumberFormat="1" applyFill="1" applyBorder="1" applyAlignment="1">
      <alignment vertical="center"/>
    </xf>
    <xf numFmtId="0" fontId="0" fillId="0" borderId="84" xfId="0" applyBorder="1" applyAlignment="1">
      <alignment vertical="center"/>
    </xf>
    <xf numFmtId="188" fontId="0" fillId="0" borderId="62" xfId="0" applyNumberFormat="1" applyBorder="1" applyAlignment="1">
      <alignment vertical="center"/>
    </xf>
    <xf numFmtId="188" fontId="0" fillId="0" borderId="100" xfId="0" applyNumberFormat="1" applyBorder="1" applyAlignment="1">
      <alignment vertical="center"/>
    </xf>
    <xf numFmtId="188" fontId="0" fillId="0" borderId="84" xfId="0" applyNumberFormat="1" applyBorder="1" applyAlignment="1">
      <alignment vertical="center"/>
    </xf>
    <xf numFmtId="0" fontId="0" fillId="0" borderId="93" xfId="0" applyBorder="1" applyAlignment="1">
      <alignment vertical="center"/>
    </xf>
    <xf numFmtId="188" fontId="0" fillId="0" borderId="59" xfId="0" applyNumberFormat="1" applyBorder="1" applyAlignment="1">
      <alignment vertical="center"/>
    </xf>
    <xf numFmtId="188" fontId="0" fillId="0" borderId="98" xfId="0" applyNumberFormat="1" applyBorder="1" applyAlignment="1">
      <alignment vertical="center"/>
    </xf>
    <xf numFmtId="188" fontId="0" fillId="0" borderId="93" xfId="0" applyNumberFormat="1" applyBorder="1" applyAlignment="1">
      <alignment vertical="center"/>
    </xf>
    <xf numFmtId="188" fontId="0" fillId="37" borderId="52" xfId="0" applyNumberFormat="1" applyFill="1" applyBorder="1" applyAlignment="1">
      <alignment vertical="center"/>
    </xf>
    <xf numFmtId="188" fontId="0" fillId="37" borderId="101" xfId="0" applyNumberFormat="1" applyFill="1" applyBorder="1" applyAlignment="1">
      <alignment vertical="center"/>
    </xf>
    <xf numFmtId="188" fontId="0" fillId="37" borderId="113" xfId="0" applyNumberFormat="1" applyFill="1" applyBorder="1" applyAlignment="1">
      <alignment vertical="center"/>
    </xf>
    <xf numFmtId="0" fontId="0" fillId="0" borderId="85" xfId="0" applyBorder="1" applyAlignment="1">
      <alignment vertical="center"/>
    </xf>
    <xf numFmtId="188" fontId="0" fillId="0" borderId="79" xfId="0" applyNumberFormat="1" applyBorder="1" applyAlignment="1">
      <alignment vertical="center"/>
    </xf>
    <xf numFmtId="188" fontId="0" fillId="0" borderId="102" xfId="0" applyNumberFormat="1" applyBorder="1" applyAlignment="1">
      <alignment vertical="center"/>
    </xf>
    <xf numFmtId="188" fontId="0" fillId="0" borderId="85" xfId="0" applyNumberFormat="1" applyBorder="1" applyAlignment="1">
      <alignment vertical="center"/>
    </xf>
    <xf numFmtId="188" fontId="53" fillId="37" borderId="37" xfId="0" applyNumberFormat="1" applyFont="1" applyFill="1" applyBorder="1" applyAlignment="1">
      <alignment vertical="center"/>
    </xf>
    <xf numFmtId="188" fontId="53" fillId="37" borderId="116" xfId="0" applyNumberFormat="1" applyFont="1" applyFill="1" applyBorder="1" applyAlignment="1">
      <alignment vertical="center"/>
    </xf>
    <xf numFmtId="188" fontId="53" fillId="37" borderId="118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188" fontId="4" fillId="44" borderId="153" xfId="0" applyNumberFormat="1" applyFont="1" applyFill="1" applyBorder="1" applyAlignment="1">
      <alignment vertical="center"/>
    </xf>
    <xf numFmtId="188" fontId="4" fillId="37" borderId="39" xfId="0" applyNumberFormat="1" applyFont="1" applyFill="1" applyBorder="1" applyAlignment="1">
      <alignment vertical="center"/>
    </xf>
    <xf numFmtId="188" fontId="3" fillId="34" borderId="154" xfId="0" applyNumberFormat="1" applyFont="1" applyFill="1" applyBorder="1" applyAlignment="1">
      <alignment vertical="center"/>
    </xf>
    <xf numFmtId="0" fontId="27" fillId="0" borderId="66" xfId="0" applyNumberFormat="1" applyFont="1" applyFill="1" applyBorder="1" applyAlignment="1">
      <alignment horizontal="center" vertical="center"/>
    </xf>
    <xf numFmtId="188" fontId="3" fillId="0" borderId="49" xfId="0" applyNumberFormat="1" applyFont="1" applyBorder="1" applyAlignment="1">
      <alignment vertical="center"/>
    </xf>
    <xf numFmtId="188" fontId="3" fillId="0" borderId="65" xfId="0" applyNumberFormat="1" applyFont="1" applyBorder="1" applyAlignment="1">
      <alignment vertical="center"/>
    </xf>
    <xf numFmtId="49" fontId="15" fillId="0" borderId="142" xfId="0" applyNumberFormat="1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/>
    </xf>
    <xf numFmtId="188" fontId="4" fillId="0" borderId="13" xfId="0" applyNumberFormat="1" applyFont="1" applyFill="1" applyBorder="1" applyAlignment="1">
      <alignment vertical="center"/>
    </xf>
    <xf numFmtId="49" fontId="1" fillId="33" borderId="52" xfId="0" applyNumberFormat="1" applyFont="1" applyFill="1" applyBorder="1" applyAlignment="1">
      <alignment horizontal="center" vertical="center"/>
    </xf>
    <xf numFmtId="188" fontId="4" fillId="37" borderId="58" xfId="0" applyNumberFormat="1" applyFont="1" applyFill="1" applyBorder="1" applyAlignment="1">
      <alignment vertical="center"/>
    </xf>
    <xf numFmtId="49" fontId="2" fillId="0" borderId="89" xfId="0" applyNumberFormat="1" applyFont="1" applyFill="1" applyBorder="1" applyAlignment="1">
      <alignment horizontal="center" vertical="center"/>
    </xf>
    <xf numFmtId="188" fontId="3" fillId="0" borderId="47" xfId="0" applyNumberFormat="1" applyFont="1" applyBorder="1" applyAlignment="1">
      <alignment vertical="center"/>
    </xf>
    <xf numFmtId="49" fontId="2" fillId="0" borderId="90" xfId="0" applyNumberFormat="1" applyFont="1" applyFill="1" applyBorder="1" applyAlignment="1">
      <alignment horizontal="center" vertical="center"/>
    </xf>
    <xf numFmtId="188" fontId="3" fillId="0" borderId="51" xfId="0" applyNumberFormat="1" applyFont="1" applyBorder="1" applyAlignment="1">
      <alignment vertical="center"/>
    </xf>
    <xf numFmtId="188" fontId="3" fillId="0" borderId="72" xfId="0" applyNumberFormat="1" applyFont="1" applyBorder="1" applyAlignment="1">
      <alignment vertical="center"/>
    </xf>
    <xf numFmtId="49" fontId="1" fillId="37" borderId="52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188" fontId="3" fillId="0" borderId="57" xfId="0" applyNumberFormat="1" applyFont="1" applyBorder="1" applyAlignment="1">
      <alignment vertical="center"/>
    </xf>
    <xf numFmtId="188" fontId="4" fillId="37" borderId="57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4" fillId="0" borderId="0" xfId="0" applyNumberFormat="1" applyFont="1" applyFill="1" applyBorder="1" applyAlignment="1">
      <alignment vertical="center"/>
    </xf>
    <xf numFmtId="49" fontId="1" fillId="41" borderId="55" xfId="0" applyNumberFormat="1" applyFont="1" applyFill="1" applyBorder="1" applyAlignment="1">
      <alignment horizontal="center" vertical="center"/>
    </xf>
    <xf numFmtId="188" fontId="4" fillId="41" borderId="57" xfId="0" applyNumberFormat="1" applyFont="1" applyFill="1" applyBorder="1" applyAlignment="1">
      <alignment vertical="center"/>
    </xf>
    <xf numFmtId="188" fontId="4" fillId="34" borderId="39" xfId="0" applyNumberFormat="1" applyFont="1" applyFill="1" applyBorder="1" applyAlignment="1">
      <alignment vertical="center"/>
    </xf>
    <xf numFmtId="49" fontId="2" fillId="37" borderId="40" xfId="0" applyNumberFormat="1" applyFont="1" applyFill="1" applyBorder="1" applyAlignment="1">
      <alignment horizontal="center" vertical="center"/>
    </xf>
    <xf numFmtId="188" fontId="4" fillId="37" borderId="42" xfId="0" applyNumberFormat="1" applyFont="1" applyFill="1" applyBorder="1" applyAlignment="1">
      <alignment vertical="center"/>
    </xf>
    <xf numFmtId="188" fontId="3" fillId="38" borderId="47" xfId="0" applyNumberFormat="1" applyFont="1" applyFill="1" applyBorder="1" applyAlignment="1">
      <alignment vertical="center"/>
    </xf>
    <xf numFmtId="188" fontId="3" fillId="0" borderId="49" xfId="0" applyNumberFormat="1" applyFont="1" applyFill="1" applyBorder="1" applyAlignment="1">
      <alignment vertical="center"/>
    </xf>
    <xf numFmtId="49" fontId="2" fillId="38" borderId="40" xfId="0" applyNumberFormat="1" applyFont="1" applyFill="1" applyBorder="1" applyAlignment="1">
      <alignment horizontal="center" vertical="center"/>
    </xf>
    <xf numFmtId="188" fontId="3" fillId="38" borderId="42" xfId="0" applyNumberFormat="1" applyFont="1" applyFill="1" applyBorder="1" applyAlignment="1">
      <alignment vertical="center"/>
    </xf>
    <xf numFmtId="49" fontId="2" fillId="0" borderId="131" xfId="0" applyNumberFormat="1" applyFont="1" applyFill="1" applyBorder="1" applyAlignment="1">
      <alignment horizontal="center" vertical="center"/>
    </xf>
    <xf numFmtId="188" fontId="3" fillId="0" borderId="149" xfId="0" applyNumberFormat="1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188" fontId="4" fillId="44" borderId="57" xfId="0" applyNumberFormat="1" applyFont="1" applyFill="1" applyBorder="1" applyAlignment="1">
      <alignment vertical="center"/>
    </xf>
    <xf numFmtId="49" fontId="1" fillId="42" borderId="54" xfId="0" applyNumberFormat="1" applyFont="1" applyFill="1" applyBorder="1" applyAlignment="1" applyProtection="1">
      <alignment horizontal="center" vertical="center"/>
      <protection/>
    </xf>
    <xf numFmtId="188" fontId="4" fillId="42" borderId="61" xfId="0" applyNumberFormat="1" applyFont="1" applyFill="1" applyBorder="1" applyAlignment="1">
      <alignment vertical="center"/>
    </xf>
    <xf numFmtId="188" fontId="3" fillId="6" borderId="47" xfId="0" applyNumberFormat="1" applyFont="1" applyFill="1" applyBorder="1" applyAlignment="1">
      <alignment vertical="center"/>
    </xf>
    <xf numFmtId="188" fontId="3" fillId="6" borderId="51" xfId="0" applyNumberFormat="1" applyFont="1" applyFill="1" applyBorder="1" applyAlignment="1">
      <alignment vertical="center"/>
    </xf>
    <xf numFmtId="49" fontId="1" fillId="42" borderId="66" xfId="0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Border="1" applyAlignment="1">
      <alignment horizontal="center" vertical="center" textRotation="90" wrapText="1"/>
    </xf>
    <xf numFmtId="49" fontId="1" fillId="42" borderId="53" xfId="0" applyNumberFormat="1" applyFont="1" applyFill="1" applyBorder="1" applyAlignment="1" applyProtection="1">
      <alignment vertical="center" wrapText="1"/>
      <protection/>
    </xf>
    <xf numFmtId="188" fontId="3" fillId="42" borderId="58" xfId="0" applyNumberFormat="1" applyFont="1" applyFill="1" applyBorder="1" applyAlignment="1">
      <alignment vertical="center"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188" fontId="3" fillId="0" borderId="72" xfId="0" applyNumberFormat="1" applyFont="1" applyFill="1" applyBorder="1" applyAlignment="1">
      <alignment vertical="center"/>
    </xf>
    <xf numFmtId="49" fontId="2" fillId="6" borderId="79" xfId="0" applyNumberFormat="1" applyFont="1" applyFill="1" applyBorder="1" applyAlignment="1" applyProtection="1">
      <alignment horizontal="center" vertical="center"/>
      <protection/>
    </xf>
    <xf numFmtId="188" fontId="3" fillId="6" borderId="58" xfId="0" applyNumberFormat="1" applyFont="1" applyFill="1" applyBorder="1" applyAlignment="1">
      <alignment vertical="center"/>
    </xf>
    <xf numFmtId="49" fontId="22" fillId="0" borderId="22" xfId="0" applyNumberFormat="1" applyFont="1" applyFill="1" applyBorder="1" applyAlignment="1" applyProtection="1">
      <alignment vertical="center" wrapText="1"/>
      <protection/>
    </xf>
    <xf numFmtId="188" fontId="3" fillId="0" borderId="6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188" fontId="3" fillId="0" borderId="81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49" fontId="22" fillId="0" borderId="76" xfId="0" applyNumberFormat="1" applyFont="1" applyFill="1" applyBorder="1" applyAlignment="1" applyProtection="1">
      <alignment vertical="center" wrapText="1"/>
      <protection/>
    </xf>
    <xf numFmtId="49" fontId="22" fillId="0" borderId="86" xfId="0" applyNumberFormat="1" applyFont="1" applyFill="1" applyBorder="1" applyAlignment="1" applyProtection="1">
      <alignment vertical="center" wrapText="1"/>
      <protection/>
    </xf>
    <xf numFmtId="49" fontId="1" fillId="42" borderId="62" xfId="0" applyNumberFormat="1" applyFont="1" applyFill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188" fontId="3" fillId="6" borderId="69" xfId="0" applyNumberFormat="1" applyFont="1" applyFill="1" applyBorder="1" applyAlignment="1">
      <alignment vertical="center"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188" fontId="3" fillId="6" borderId="81" xfId="0" applyNumberFormat="1" applyFont="1" applyFill="1" applyBorder="1" applyAlignment="1">
      <alignment vertical="center"/>
    </xf>
    <xf numFmtId="49" fontId="2" fillId="6" borderId="52" xfId="0" applyNumberFormat="1" applyFont="1" applyFill="1" applyBorder="1" applyAlignment="1" applyProtection="1">
      <alignment horizontal="center" vertical="center"/>
      <protection/>
    </xf>
    <xf numFmtId="49" fontId="2" fillId="6" borderId="53" xfId="0" applyNumberFormat="1" applyFont="1" applyFill="1" applyBorder="1" applyAlignment="1" applyProtection="1">
      <alignment vertical="center" wrapText="1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125" xfId="0" applyNumberFormat="1" applyFont="1" applyFill="1" applyBorder="1" applyAlignment="1" applyProtection="1">
      <alignment vertical="center" wrapText="1"/>
      <protection/>
    </xf>
    <xf numFmtId="49" fontId="2" fillId="6" borderId="54" xfId="0" applyNumberFormat="1" applyFont="1" applyFill="1" applyBorder="1" applyAlignment="1" applyProtection="1">
      <alignment horizontal="center" vertical="center"/>
      <protection/>
    </xf>
    <xf numFmtId="49" fontId="30" fillId="0" borderId="113" xfId="0" applyNumberFormat="1" applyFont="1" applyFill="1" applyBorder="1" applyAlignment="1" applyProtection="1">
      <alignment vertical="center" wrapText="1"/>
      <protection/>
    </xf>
    <xf numFmtId="49" fontId="2" fillId="0" borderId="95" xfId="0" applyNumberFormat="1" applyFont="1" applyFill="1" applyBorder="1" applyAlignment="1" applyProtection="1">
      <alignment vertical="center" wrapText="1"/>
      <protection/>
    </xf>
    <xf numFmtId="49" fontId="2" fillId="0" borderId="93" xfId="0" applyNumberFormat="1" applyFont="1" applyFill="1" applyBorder="1" applyAlignment="1" applyProtection="1">
      <alignment vertical="center" wrapText="1"/>
      <protection/>
    </xf>
    <xf numFmtId="49" fontId="2" fillId="6" borderId="113" xfId="0" applyNumberFormat="1" applyFont="1" applyFill="1" applyBorder="1" applyAlignment="1">
      <alignment vertical="center" wrapText="1"/>
    </xf>
    <xf numFmtId="49" fontId="1" fillId="6" borderId="70" xfId="0" applyNumberFormat="1" applyFont="1" applyFill="1" applyBorder="1" applyAlignment="1" applyProtection="1">
      <alignment horizontal="center" vertical="center"/>
      <protection/>
    </xf>
    <xf numFmtId="49" fontId="1" fillId="6" borderId="113" xfId="0" applyNumberFormat="1" applyFont="1" applyFill="1" applyBorder="1" applyAlignment="1" applyProtection="1">
      <alignment vertical="center" wrapText="1"/>
      <protection/>
    </xf>
    <xf numFmtId="49" fontId="2" fillId="0" borderId="91" xfId="0" applyNumberFormat="1" applyFont="1" applyFill="1" applyBorder="1" applyAlignment="1" applyProtection="1">
      <alignment vertical="center" wrapText="1"/>
      <protection/>
    </xf>
    <xf numFmtId="49" fontId="2" fillId="0" borderId="85" xfId="0" applyNumberFormat="1" applyFont="1" applyFill="1" applyBorder="1" applyAlignment="1" applyProtection="1">
      <alignment vertical="center" wrapText="1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188" fontId="3" fillId="0" borderId="51" xfId="0" applyNumberFormat="1" applyFont="1" applyFill="1" applyBorder="1" applyAlignment="1">
      <alignment vertical="center"/>
    </xf>
    <xf numFmtId="49" fontId="1" fillId="6" borderId="54" xfId="0" applyNumberFormat="1" applyFont="1" applyFill="1" applyBorder="1" applyAlignment="1" applyProtection="1">
      <alignment horizontal="center" vertical="center"/>
      <protection/>
    </xf>
    <xf numFmtId="49" fontId="1" fillId="47" borderId="52" xfId="0" applyNumberFormat="1" applyFont="1" applyFill="1" applyBorder="1" applyAlignment="1" applyProtection="1">
      <alignment horizontal="center" vertical="center"/>
      <protection/>
    </xf>
    <xf numFmtId="49" fontId="1" fillId="47" borderId="113" xfId="0" applyNumberFormat="1" applyFont="1" applyFill="1" applyBorder="1" applyAlignment="1" applyProtection="1">
      <alignment vertical="center" wrapText="1"/>
      <protection/>
    </xf>
    <xf numFmtId="49" fontId="2" fillId="6" borderId="113" xfId="0" applyNumberFormat="1" applyFont="1" applyFill="1" applyBorder="1" applyAlignment="1" applyProtection="1">
      <alignment vertical="center" wrapText="1"/>
      <protection/>
    </xf>
    <xf numFmtId="188" fontId="3" fillId="0" borderId="47" xfId="0" applyNumberFormat="1" applyFont="1" applyFill="1" applyBorder="1" applyAlignment="1">
      <alignment vertical="center"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  <xf numFmtId="188" fontId="1" fillId="35" borderId="39" xfId="0" applyNumberFormat="1" applyFont="1" applyFill="1" applyBorder="1" applyAlignment="1">
      <alignment vertical="center"/>
    </xf>
    <xf numFmtId="188" fontId="2" fillId="38" borderId="58" xfId="0" applyNumberFormat="1" applyFont="1" applyFill="1" applyBorder="1" applyAlignment="1">
      <alignment vertical="center"/>
    </xf>
    <xf numFmtId="0" fontId="25" fillId="0" borderId="132" xfId="0" applyFont="1" applyBorder="1" applyAlignment="1">
      <alignment horizontal="center" vertical="center" wrapText="1"/>
    </xf>
    <xf numFmtId="0" fontId="25" fillId="0" borderId="133" xfId="0" applyFont="1" applyBorder="1" applyAlignment="1">
      <alignment horizontal="center" vertical="center" wrapText="1"/>
    </xf>
    <xf numFmtId="188" fontId="91" fillId="0" borderId="49" xfId="0" applyNumberFormat="1" applyFont="1" applyBorder="1" applyAlignment="1">
      <alignment vertical="center"/>
    </xf>
    <xf numFmtId="188" fontId="4" fillId="44" borderId="39" xfId="0" applyNumberFormat="1" applyFont="1" applyFill="1" applyBorder="1" applyAlignment="1">
      <alignment vertical="center"/>
    </xf>
    <xf numFmtId="49" fontId="22" fillId="0" borderId="75" xfId="0" applyNumberFormat="1" applyFont="1" applyFill="1" applyBorder="1" applyAlignment="1" applyProtection="1">
      <alignment vertical="center" wrapText="1"/>
      <protection/>
    </xf>
    <xf numFmtId="188" fontId="3" fillId="0" borderId="75" xfId="0" applyNumberFormat="1" applyFont="1" applyFill="1" applyBorder="1" applyAlignment="1">
      <alignment vertical="center"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>
      <alignment vertical="center"/>
    </xf>
    <xf numFmtId="49" fontId="1" fillId="42" borderId="67" xfId="0" applyNumberFormat="1" applyFont="1" applyFill="1" applyBorder="1" applyAlignment="1" applyProtection="1">
      <alignment horizontal="center" vertical="center"/>
      <protection/>
    </xf>
    <xf numFmtId="49" fontId="1" fillId="42" borderId="44" xfId="0" applyNumberFormat="1" applyFont="1" applyFill="1" applyBorder="1" applyAlignment="1" applyProtection="1">
      <alignment vertical="center" wrapText="1"/>
      <protection/>
    </xf>
    <xf numFmtId="188" fontId="3" fillId="42" borderId="45" xfId="0" applyNumberFormat="1" applyFont="1" applyFill="1" applyBorder="1" applyAlignment="1">
      <alignment vertical="center"/>
    </xf>
    <xf numFmtId="49" fontId="2" fillId="0" borderId="146" xfId="0" applyNumberFormat="1" applyFont="1" applyFill="1" applyBorder="1" applyAlignment="1" applyProtection="1">
      <alignment vertical="center" wrapText="1"/>
      <protection/>
    </xf>
    <xf numFmtId="188" fontId="3" fillId="0" borderId="6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0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155" xfId="0" applyFont="1" applyBorder="1" applyAlignment="1">
      <alignment vertical="top" wrapText="1"/>
    </xf>
    <xf numFmtId="49" fontId="3" fillId="0" borderId="147" xfId="0" applyNumberFormat="1" applyFont="1" applyFill="1" applyBorder="1" applyAlignment="1">
      <alignment horizontal="right" vertical="top" wrapText="1"/>
    </xf>
    <xf numFmtId="49" fontId="3" fillId="0" borderId="77" xfId="0" applyNumberFormat="1" applyFont="1" applyFill="1" applyBorder="1" applyAlignment="1">
      <alignment horizontal="right"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77" xfId="0" applyFont="1" applyFill="1" applyBorder="1" applyAlignment="1">
      <alignment vertical="top" wrapText="1"/>
    </xf>
    <xf numFmtId="0" fontId="3" fillId="0" borderId="152" xfId="0" applyFont="1" applyFill="1" applyBorder="1" applyAlignment="1">
      <alignment vertical="top" wrapText="1"/>
    </xf>
    <xf numFmtId="0" fontId="4" fillId="0" borderId="117" xfId="0" applyFont="1" applyFill="1" applyBorder="1" applyAlignment="1">
      <alignment vertical="center" wrapText="1"/>
    </xf>
    <xf numFmtId="0" fontId="4" fillId="0" borderId="148" xfId="0" applyFont="1" applyFill="1" applyBorder="1" applyAlignment="1">
      <alignment vertical="center" wrapText="1"/>
    </xf>
    <xf numFmtId="0" fontId="4" fillId="0" borderId="156" xfId="0" applyFont="1" applyFill="1" applyBorder="1" applyAlignment="1">
      <alignment vertical="center" wrapText="1"/>
    </xf>
    <xf numFmtId="0" fontId="3" fillId="0" borderId="117" xfId="0" applyFont="1" applyFill="1" applyBorder="1" applyAlignment="1">
      <alignment horizontal="right" vertical="top" wrapText="1"/>
    </xf>
    <xf numFmtId="0" fontId="3" fillId="0" borderId="157" xfId="0" applyFont="1" applyFill="1" applyBorder="1" applyAlignment="1">
      <alignment horizontal="right" vertical="top" wrapText="1"/>
    </xf>
    <xf numFmtId="0" fontId="3" fillId="0" borderId="80" xfId="0" applyFont="1" applyFill="1" applyBorder="1" applyAlignment="1">
      <alignment vertical="top" wrapText="1"/>
    </xf>
    <xf numFmtId="0" fontId="3" fillId="0" borderId="86" xfId="0" applyFont="1" applyFill="1" applyBorder="1" applyAlignment="1">
      <alignment vertical="top" wrapText="1"/>
    </xf>
    <xf numFmtId="0" fontId="3" fillId="0" borderId="158" xfId="0" applyFont="1" applyFill="1" applyBorder="1" applyAlignment="1">
      <alignment vertical="top" wrapText="1"/>
    </xf>
    <xf numFmtId="49" fontId="4" fillId="0" borderId="117" xfId="0" applyNumberFormat="1" applyFont="1" applyFill="1" applyBorder="1" applyAlignment="1">
      <alignment horizontal="right" vertical="center" wrapText="1"/>
    </xf>
    <xf numFmtId="49" fontId="3" fillId="0" borderId="148" xfId="0" applyNumberFormat="1" applyFont="1" applyFill="1" applyBorder="1" applyAlignment="1">
      <alignment horizontal="right" vertical="center" wrapText="1"/>
    </xf>
    <xf numFmtId="0" fontId="3" fillId="0" borderId="66" xfId="0" applyFont="1" applyFill="1" applyBorder="1" applyAlignment="1">
      <alignment vertical="top" wrapText="1"/>
    </xf>
    <xf numFmtId="0" fontId="3" fillId="0" borderId="48" xfId="0" applyFont="1" applyFill="1" applyBorder="1" applyAlignment="1">
      <alignment vertical="top" wrapText="1"/>
    </xf>
    <xf numFmtId="0" fontId="3" fillId="0" borderId="127" xfId="0" applyFont="1" applyFill="1" applyBorder="1" applyAlignment="1">
      <alignment vertical="top" wrapText="1"/>
    </xf>
    <xf numFmtId="0" fontId="3" fillId="0" borderId="91" xfId="0" applyFont="1" applyFill="1" applyBorder="1" applyAlignment="1">
      <alignment vertical="top" wrapText="1"/>
    </xf>
    <xf numFmtId="0" fontId="3" fillId="0" borderId="155" xfId="0" applyFont="1" applyFill="1" applyBorder="1" applyAlignment="1">
      <alignment vertical="top" wrapText="1"/>
    </xf>
    <xf numFmtId="0" fontId="3" fillId="0" borderId="159" xfId="0" applyFont="1" applyFill="1" applyBorder="1" applyAlignment="1">
      <alignment vertical="top" wrapText="1"/>
    </xf>
    <xf numFmtId="0" fontId="3" fillId="0" borderId="48" xfId="0" applyNumberFormat="1" applyFont="1" applyFill="1" applyBorder="1" applyAlignment="1">
      <alignment vertical="top" wrapText="1"/>
    </xf>
    <xf numFmtId="0" fontId="3" fillId="0" borderId="160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61" xfId="0" applyFont="1" applyFill="1" applyBorder="1" applyAlignment="1">
      <alignment vertical="top" wrapText="1"/>
    </xf>
    <xf numFmtId="0" fontId="3" fillId="0" borderId="162" xfId="0" applyFont="1" applyFill="1" applyBorder="1" applyAlignment="1">
      <alignment vertical="top" wrapText="1"/>
    </xf>
    <xf numFmtId="0" fontId="3" fillId="0" borderId="163" xfId="0" applyFont="1" applyFill="1" applyBorder="1" applyAlignment="1">
      <alignment vertical="top" wrapText="1"/>
    </xf>
    <xf numFmtId="49" fontId="3" fillId="0" borderId="164" xfId="0" applyNumberFormat="1" applyFont="1" applyFill="1" applyBorder="1" applyAlignment="1">
      <alignment horizontal="right" vertical="top" wrapText="1"/>
    </xf>
    <xf numFmtId="49" fontId="3" fillId="0" borderId="165" xfId="0" applyNumberFormat="1" applyFont="1" applyFill="1" applyBorder="1" applyAlignment="1">
      <alignment horizontal="right" vertical="top" wrapText="1"/>
    </xf>
    <xf numFmtId="49" fontId="3" fillId="0" borderId="160" xfId="0" applyNumberFormat="1" applyFont="1" applyFill="1" applyBorder="1" applyAlignment="1">
      <alignment horizontal="right" vertical="top" wrapText="1"/>
    </xf>
    <xf numFmtId="49" fontId="3" fillId="0" borderId="166" xfId="0" applyNumberFormat="1" applyFont="1" applyFill="1" applyBorder="1" applyAlignment="1">
      <alignment horizontal="right" vertical="top" wrapText="1"/>
    </xf>
    <xf numFmtId="0" fontId="3" fillId="0" borderId="167" xfId="0" applyFont="1" applyFill="1" applyBorder="1" applyAlignment="1">
      <alignment vertical="top" wrapText="1"/>
    </xf>
    <xf numFmtId="0" fontId="3" fillId="0" borderId="166" xfId="0" applyFont="1" applyFill="1" applyBorder="1" applyAlignment="1">
      <alignment vertical="top" wrapText="1"/>
    </xf>
    <xf numFmtId="0" fontId="3" fillId="0" borderId="168" xfId="0" applyFont="1" applyFill="1" applyBorder="1" applyAlignment="1">
      <alignment vertical="top" wrapText="1"/>
    </xf>
    <xf numFmtId="0" fontId="3" fillId="0" borderId="123" xfId="0" applyFont="1" applyFill="1" applyBorder="1" applyAlignment="1">
      <alignment vertical="top" wrapText="1"/>
    </xf>
    <xf numFmtId="0" fontId="3" fillId="0" borderId="169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155" xfId="0" applyBorder="1" applyAlignment="1">
      <alignment/>
    </xf>
    <xf numFmtId="0" fontId="3" fillId="0" borderId="147" xfId="0" applyFont="1" applyFill="1" applyBorder="1" applyAlignment="1">
      <alignment vertical="top" wrapText="1"/>
    </xf>
    <xf numFmtId="0" fontId="3" fillId="0" borderId="170" xfId="0" applyFont="1" applyFill="1" applyBorder="1" applyAlignment="1">
      <alignment vertical="top" wrapText="1"/>
    </xf>
    <xf numFmtId="0" fontId="3" fillId="0" borderId="171" xfId="0" applyFont="1" applyFill="1" applyBorder="1" applyAlignment="1">
      <alignment vertical="top" wrapText="1"/>
    </xf>
    <xf numFmtId="0" fontId="3" fillId="0" borderId="165" xfId="0" applyFont="1" applyFill="1" applyBorder="1" applyAlignment="1">
      <alignment vertical="top" wrapText="1"/>
    </xf>
    <xf numFmtId="0" fontId="3" fillId="0" borderId="172" xfId="0" applyFont="1" applyFill="1" applyBorder="1" applyAlignment="1">
      <alignment vertical="top" wrapText="1"/>
    </xf>
    <xf numFmtId="0" fontId="13" fillId="0" borderId="109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173" xfId="0" applyFont="1" applyFill="1" applyBorder="1" applyAlignment="1">
      <alignment horizontal="center" vertical="top" wrapText="1"/>
    </xf>
    <xf numFmtId="49" fontId="4" fillId="0" borderId="148" xfId="0" applyNumberFormat="1" applyFont="1" applyFill="1" applyBorder="1" applyAlignment="1">
      <alignment horizontal="right" vertical="center" wrapText="1"/>
    </xf>
    <xf numFmtId="49" fontId="4" fillId="0" borderId="157" xfId="0" applyNumberFormat="1" applyFont="1" applyFill="1" applyBorder="1" applyAlignment="1">
      <alignment horizontal="right" vertical="center" wrapText="1"/>
    </xf>
    <xf numFmtId="0" fontId="3" fillId="0" borderId="148" xfId="0" applyFont="1" applyFill="1" applyBorder="1" applyAlignment="1">
      <alignment vertical="center" wrapText="1"/>
    </xf>
    <xf numFmtId="0" fontId="3" fillId="0" borderId="156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50" xfId="0" applyFont="1" applyFill="1" applyBorder="1" applyAlignment="1">
      <alignment vertical="top" wrapText="1"/>
    </xf>
    <xf numFmtId="0" fontId="3" fillId="0" borderId="174" xfId="0" applyFont="1" applyFill="1" applyBorder="1" applyAlignment="1">
      <alignment vertical="top" wrapText="1"/>
    </xf>
    <xf numFmtId="0" fontId="3" fillId="0" borderId="175" xfId="0" applyFont="1" applyFill="1" applyBorder="1" applyAlignment="1">
      <alignment vertical="top" wrapText="1"/>
    </xf>
    <xf numFmtId="0" fontId="3" fillId="0" borderId="164" xfId="0" applyFont="1" applyFill="1" applyBorder="1" applyAlignment="1">
      <alignment vertical="top" wrapText="1"/>
    </xf>
    <xf numFmtId="49" fontId="3" fillId="0" borderId="7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34" xfId="0" applyNumberFormat="1" applyFont="1" applyFill="1" applyBorder="1" applyAlignment="1">
      <alignment vertical="top" wrapText="1"/>
    </xf>
    <xf numFmtId="0" fontId="3" fillId="0" borderId="155" xfId="0" applyNumberFormat="1" applyFont="1" applyFill="1" applyBorder="1" applyAlignment="1">
      <alignment vertical="top" wrapText="1"/>
    </xf>
    <xf numFmtId="0" fontId="3" fillId="0" borderId="176" xfId="0" applyFont="1" applyFill="1" applyBorder="1" applyAlignment="1">
      <alignment vertical="top" wrapText="1"/>
    </xf>
    <xf numFmtId="0" fontId="3" fillId="0" borderId="177" xfId="0" applyFont="1" applyFill="1" applyBorder="1" applyAlignment="1">
      <alignment vertical="top" wrapText="1"/>
    </xf>
    <xf numFmtId="0" fontId="3" fillId="0" borderId="5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173" xfId="0" applyFont="1" applyFill="1" applyBorder="1" applyAlignment="1">
      <alignment vertical="top" wrapText="1"/>
    </xf>
    <xf numFmtId="0" fontId="3" fillId="0" borderId="178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49" fontId="3" fillId="0" borderId="48" xfId="0" applyNumberFormat="1" applyFont="1" applyFill="1" applyBorder="1" applyAlignment="1">
      <alignment vertical="top" wrapText="1"/>
    </xf>
    <xf numFmtId="0" fontId="0" fillId="0" borderId="77" xfId="0" applyBorder="1" applyAlignment="1">
      <alignment/>
    </xf>
    <xf numFmtId="0" fontId="0" fillId="0" borderId="152" xfId="0" applyBorder="1" applyAlignment="1">
      <alignment/>
    </xf>
    <xf numFmtId="0" fontId="11" fillId="0" borderId="48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155" xfId="0" applyFont="1" applyBorder="1" applyAlignment="1">
      <alignment horizontal="left" vertical="top" wrapText="1"/>
    </xf>
    <xf numFmtId="0" fontId="3" fillId="0" borderId="146" xfId="0" applyFont="1" applyFill="1" applyBorder="1" applyAlignment="1">
      <alignment vertical="top" wrapText="1"/>
    </xf>
    <xf numFmtId="0" fontId="3" fillId="0" borderId="138" xfId="0" applyFont="1" applyFill="1" applyBorder="1" applyAlignment="1">
      <alignment vertical="top" wrapText="1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148" xfId="0" applyFont="1" applyBorder="1" applyAlignment="1">
      <alignment vertical="center" wrapText="1"/>
    </xf>
    <xf numFmtId="0" fontId="4" fillId="0" borderId="156" xfId="0" applyFont="1" applyBorder="1" applyAlignment="1">
      <alignment vertical="center" wrapText="1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49" fontId="3" fillId="0" borderId="34" xfId="0" applyNumberFormat="1" applyFont="1" applyFill="1" applyBorder="1" applyAlignment="1">
      <alignment vertical="top" wrapText="1"/>
    </xf>
    <xf numFmtId="49" fontId="3" fillId="0" borderId="155" xfId="0" applyNumberFormat="1" applyFont="1" applyFill="1" applyBorder="1" applyAlignment="1">
      <alignment vertical="top" wrapText="1"/>
    </xf>
    <xf numFmtId="0" fontId="11" fillId="0" borderId="48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155" xfId="0" applyFont="1" applyBorder="1" applyAlignment="1">
      <alignment horizontal="left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55" xfId="0" applyFont="1" applyFill="1" applyBorder="1" applyAlignment="1">
      <alignment horizontal="left" vertical="top" wrapText="1"/>
    </xf>
    <xf numFmtId="49" fontId="3" fillId="0" borderId="80" xfId="0" applyNumberFormat="1" applyFont="1" applyFill="1" applyBorder="1" applyAlignment="1">
      <alignment vertical="top" wrapText="1"/>
    </xf>
    <xf numFmtId="49" fontId="3" fillId="0" borderId="86" xfId="0" applyNumberFormat="1" applyFont="1" applyFill="1" applyBorder="1" applyAlignment="1">
      <alignment vertical="top" wrapText="1"/>
    </xf>
    <xf numFmtId="49" fontId="3" fillId="0" borderId="158" xfId="0" applyNumberFormat="1" applyFont="1" applyFill="1" applyBorder="1" applyAlignment="1">
      <alignment vertical="top" wrapText="1"/>
    </xf>
    <xf numFmtId="49" fontId="3" fillId="0" borderId="48" xfId="0" applyNumberFormat="1" applyFont="1" applyFill="1" applyBorder="1" applyAlignment="1">
      <alignment horizontal="left" vertical="top" wrapText="1"/>
    </xf>
    <xf numFmtId="49" fontId="3" fillId="0" borderId="34" xfId="0" applyNumberFormat="1" applyFont="1" applyFill="1" applyBorder="1" applyAlignment="1">
      <alignment horizontal="left" vertical="top" wrapText="1"/>
    </xf>
    <xf numFmtId="49" fontId="3" fillId="0" borderId="155" xfId="0" applyNumberFormat="1" applyFont="1" applyFill="1" applyBorder="1" applyAlignment="1">
      <alignment horizontal="left" vertical="top" wrapText="1"/>
    </xf>
    <xf numFmtId="0" fontId="3" fillId="0" borderId="68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50" xfId="0" applyFont="1" applyBorder="1" applyAlignment="1">
      <alignment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155" xfId="0" applyFont="1" applyBorder="1" applyAlignment="1">
      <alignment horizontal="left" vertical="top" wrapText="1"/>
    </xf>
    <xf numFmtId="0" fontId="3" fillId="0" borderId="7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86" xfId="0" applyFont="1" applyBorder="1" applyAlignment="1">
      <alignment horizontal="left" vertical="top" wrapText="1"/>
    </xf>
    <xf numFmtId="0" fontId="3" fillId="0" borderId="158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80" xfId="0" applyFont="1" applyBorder="1" applyAlignment="1">
      <alignment vertical="top" wrapText="1"/>
    </xf>
    <xf numFmtId="0" fontId="3" fillId="0" borderId="86" xfId="0" applyFont="1" applyBorder="1" applyAlignment="1">
      <alignment vertical="top" wrapText="1"/>
    </xf>
    <xf numFmtId="0" fontId="3" fillId="0" borderId="158" xfId="0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3" fillId="0" borderId="34" xfId="0" applyNumberFormat="1" applyFont="1" applyBorder="1" applyAlignment="1">
      <alignment vertical="top" wrapText="1"/>
    </xf>
    <xf numFmtId="0" fontId="3" fillId="0" borderId="155" xfId="0" applyNumberFormat="1" applyFont="1" applyBorder="1" applyAlignment="1">
      <alignment vertical="top" wrapText="1"/>
    </xf>
    <xf numFmtId="0" fontId="3" fillId="0" borderId="48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left" vertical="top" wrapText="1"/>
    </xf>
    <xf numFmtId="0" fontId="3" fillId="0" borderId="155" xfId="0" applyNumberFormat="1" applyFont="1" applyFill="1" applyBorder="1" applyAlignment="1">
      <alignment horizontal="left" vertical="top" wrapText="1"/>
    </xf>
    <xf numFmtId="0" fontId="3" fillId="0" borderId="102" xfId="0" applyFont="1" applyFill="1" applyBorder="1" applyAlignment="1">
      <alignment vertical="top" wrapText="1"/>
    </xf>
    <xf numFmtId="0" fontId="3" fillId="0" borderId="85" xfId="0" applyFont="1" applyFill="1" applyBorder="1" applyAlignment="1">
      <alignment vertical="top" wrapText="1"/>
    </xf>
    <xf numFmtId="0" fontId="3" fillId="0" borderId="92" xfId="0" applyFont="1" applyFill="1" applyBorder="1" applyAlignment="1">
      <alignment vertical="top" wrapText="1"/>
    </xf>
    <xf numFmtId="0" fontId="3" fillId="0" borderId="179" xfId="0" applyFont="1" applyFill="1" applyBorder="1" applyAlignment="1">
      <alignment vertical="top" wrapText="1"/>
    </xf>
    <xf numFmtId="0" fontId="3" fillId="0" borderId="98" xfId="0" applyFont="1" applyFill="1" applyBorder="1" applyAlignment="1">
      <alignment vertical="top" wrapText="1"/>
    </xf>
    <xf numFmtId="0" fontId="3" fillId="0" borderId="9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3" fillId="0" borderId="88" xfId="0" applyFont="1" applyFill="1" applyBorder="1" applyAlignment="1">
      <alignment vertical="top" wrapText="1"/>
    </xf>
    <xf numFmtId="0" fontId="3" fillId="0" borderId="180" xfId="0" applyFont="1" applyFill="1" applyBorder="1" applyAlignment="1">
      <alignment vertical="top" wrapText="1"/>
    </xf>
    <xf numFmtId="0" fontId="3" fillId="0" borderId="7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155" xfId="0" applyFont="1" applyBorder="1" applyAlignment="1">
      <alignment vertical="top" wrapText="1"/>
    </xf>
    <xf numFmtId="0" fontId="11" fillId="0" borderId="80" xfId="0" applyFont="1" applyFill="1" applyBorder="1" applyAlignment="1">
      <alignment horizontal="left" wrapText="1"/>
    </xf>
    <xf numFmtId="0" fontId="11" fillId="0" borderId="86" xfId="0" applyFont="1" applyFill="1" applyBorder="1" applyAlignment="1">
      <alignment horizontal="left" wrapText="1"/>
    </xf>
    <xf numFmtId="0" fontId="11" fillId="0" borderId="158" xfId="0" applyFont="1" applyFill="1" applyBorder="1" applyAlignment="1">
      <alignment horizontal="left" wrapText="1"/>
    </xf>
    <xf numFmtId="0" fontId="11" fillId="0" borderId="48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155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8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21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8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2" fillId="0" borderId="54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0" fontId="4" fillId="0" borderId="3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73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158" xfId="0" applyFont="1" applyBorder="1" applyAlignment="1">
      <alignment horizontal="left" vertical="center" wrapText="1"/>
    </xf>
    <xf numFmtId="0" fontId="17" fillId="0" borderId="90" xfId="0" applyFont="1" applyBorder="1" applyAlignment="1">
      <alignment horizontal="right" vertical="center" wrapText="1"/>
    </xf>
    <xf numFmtId="0" fontId="17" fillId="0" borderId="34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155" xfId="0" applyFont="1" applyBorder="1" applyAlignment="1">
      <alignment horizontal="left" vertical="center"/>
    </xf>
    <xf numFmtId="0" fontId="17" fillId="0" borderId="147" xfId="0" applyFont="1" applyBorder="1" applyAlignment="1">
      <alignment horizontal="right" vertical="center" wrapText="1"/>
    </xf>
    <xf numFmtId="0" fontId="17" fillId="0" borderId="77" xfId="0" applyFont="1" applyBorder="1" applyAlignment="1">
      <alignment horizontal="righ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/>
    </xf>
    <xf numFmtId="0" fontId="3" fillId="0" borderId="152" xfId="0" applyFont="1" applyBorder="1" applyAlignment="1">
      <alignment horizontal="left" vertical="center"/>
    </xf>
    <xf numFmtId="49" fontId="3" fillId="0" borderId="174" xfId="0" applyNumberFormat="1" applyFont="1" applyBorder="1" applyAlignment="1">
      <alignment horizontal="right" vertical="center" wrapText="1"/>
    </xf>
    <xf numFmtId="49" fontId="3" fillId="0" borderId="162" xfId="0" applyNumberFormat="1" applyFont="1" applyBorder="1" applyAlignment="1">
      <alignment horizontal="righ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/>
    </xf>
    <xf numFmtId="0" fontId="3" fillId="0" borderId="181" xfId="0" applyFont="1" applyBorder="1" applyAlignment="1">
      <alignment horizontal="left" vertical="center"/>
    </xf>
    <xf numFmtId="49" fontId="3" fillId="0" borderId="90" xfId="0" applyNumberFormat="1" applyFont="1" applyBorder="1" applyAlignment="1">
      <alignment horizontal="right" vertical="center" wrapText="1"/>
    </xf>
    <xf numFmtId="49" fontId="3" fillId="0" borderId="34" xfId="0" applyNumberFormat="1" applyFont="1" applyBorder="1" applyAlignment="1">
      <alignment horizontal="righ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55" xfId="0" applyFont="1" applyBorder="1" applyAlignment="1">
      <alignment horizontal="left" vertical="center" wrapText="1"/>
    </xf>
    <xf numFmtId="49" fontId="3" fillId="0" borderId="123" xfId="0" applyNumberFormat="1" applyFont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4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2" fillId="0" borderId="132" xfId="0" applyFont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49" fontId="15" fillId="0" borderId="109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7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2" fillId="0" borderId="67" xfId="0" applyNumberFormat="1" applyFont="1" applyFill="1" applyBorder="1" applyAlignment="1">
      <alignment horizontal="center" vertical="center" wrapText="1"/>
    </xf>
    <xf numFmtId="49" fontId="22" fillId="0" borderId="59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36" fillId="0" borderId="54" xfId="0" applyNumberFormat="1" applyFont="1" applyFill="1" applyBorder="1" applyAlignment="1">
      <alignment horizontal="center" vertical="center" wrapText="1"/>
    </xf>
    <xf numFmtId="49" fontId="36" fillId="0" borderId="70" xfId="0" applyNumberFormat="1" applyFont="1" applyFill="1" applyBorder="1" applyAlignment="1">
      <alignment horizontal="center" vertical="center" wrapText="1"/>
    </xf>
    <xf numFmtId="49" fontId="36" fillId="0" borderId="43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/>
    </xf>
    <xf numFmtId="49" fontId="22" fillId="0" borderId="79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49" fontId="22" fillId="0" borderId="70" xfId="0" applyNumberFormat="1" applyFont="1" applyFill="1" applyBorder="1" applyAlignment="1">
      <alignment horizontal="center" vertical="center" wrapText="1"/>
    </xf>
    <xf numFmtId="49" fontId="22" fillId="0" borderId="54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5" fillId="0" borderId="40" xfId="0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15" fillId="37" borderId="117" xfId="0" applyNumberFormat="1" applyFont="1" applyFill="1" applyBorder="1" applyAlignment="1">
      <alignment horizontal="center" vertical="center"/>
    </xf>
    <xf numFmtId="0" fontId="15" fillId="37" borderId="148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8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4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5" fillId="0" borderId="153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9" fontId="26" fillId="35" borderId="54" xfId="0" applyNumberFormat="1" applyFont="1" applyFill="1" applyBorder="1" applyAlignment="1">
      <alignment horizontal="center" vertical="center"/>
    </xf>
    <xf numFmtId="49" fontId="26" fillId="35" borderId="70" xfId="0" applyNumberFormat="1" applyFont="1" applyFill="1" applyBorder="1" applyAlignment="1">
      <alignment horizontal="center" vertical="center"/>
    </xf>
    <xf numFmtId="49" fontId="26" fillId="35" borderId="4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49" fontId="15" fillId="37" borderId="117" xfId="0" applyNumberFormat="1" applyFont="1" applyFill="1" applyBorder="1" applyAlignment="1" applyProtection="1">
      <alignment horizontal="left" vertical="center" wrapText="1"/>
      <protection/>
    </xf>
    <xf numFmtId="49" fontId="3" fillId="0" borderId="148" xfId="0" applyNumberFormat="1" applyFont="1" applyBorder="1" applyAlignment="1" applyProtection="1">
      <alignment vertical="center" wrapText="1"/>
      <protection/>
    </xf>
    <xf numFmtId="49" fontId="3" fillId="0" borderId="115" xfId="0" applyNumberFormat="1" applyFont="1" applyBorder="1" applyAlignment="1" applyProtection="1">
      <alignment vertical="center" wrapText="1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0" fontId="3" fillId="0" borderId="134" xfId="0" applyFont="1" applyBorder="1" applyAlignment="1">
      <alignment horizontal="center" vertical="center"/>
    </xf>
    <xf numFmtId="49" fontId="25" fillId="37" borderId="117" xfId="0" applyNumberFormat="1" applyFont="1" applyFill="1" applyBorder="1" applyAlignment="1" applyProtection="1">
      <alignment vertical="center" wrapText="1"/>
      <protection/>
    </xf>
    <xf numFmtId="49" fontId="25" fillId="37" borderId="148" xfId="0" applyNumberFormat="1" applyFont="1" applyFill="1" applyBorder="1" applyAlignment="1" applyProtection="1">
      <alignment vertical="center" wrapText="1"/>
      <protection/>
    </xf>
    <xf numFmtId="49" fontId="25" fillId="37" borderId="115" xfId="0" applyNumberFormat="1" applyFont="1" applyFill="1" applyBorder="1" applyAlignment="1" applyProtection="1">
      <alignment vertical="center" wrapText="1"/>
      <protection/>
    </xf>
    <xf numFmtId="49" fontId="2" fillId="37" borderId="142" xfId="0" applyNumberFormat="1" applyFont="1" applyFill="1" applyBorder="1" applyAlignment="1" applyProtection="1">
      <alignment horizontal="right" vertical="center" wrapText="1"/>
      <protection/>
    </xf>
    <xf numFmtId="0" fontId="3" fillId="37" borderId="78" xfId="0" applyFont="1" applyFill="1" applyBorder="1" applyAlignment="1">
      <alignment horizontal="right" vertical="center" wrapText="1"/>
    </xf>
    <xf numFmtId="0" fontId="3" fillId="37" borderId="139" xfId="0" applyFont="1" applyFill="1" applyBorder="1" applyAlignment="1">
      <alignment horizontal="right" vertical="center" wrapText="1"/>
    </xf>
    <xf numFmtId="49" fontId="17" fillId="0" borderId="131" xfId="0" applyNumberFormat="1" applyFont="1" applyFill="1" applyBorder="1" applyAlignment="1" applyProtection="1">
      <alignment vertical="center" wrapText="1"/>
      <protection/>
    </xf>
    <xf numFmtId="49" fontId="17" fillId="0" borderId="183" xfId="0" applyNumberFormat="1" applyFont="1" applyFill="1" applyBorder="1" applyAlignment="1" applyProtection="1">
      <alignment vertical="center" wrapText="1"/>
      <protection/>
    </xf>
    <xf numFmtId="49" fontId="17" fillId="0" borderId="128" xfId="0" applyNumberFormat="1" applyFont="1" applyFill="1" applyBorder="1" applyAlignment="1" applyProtection="1">
      <alignment vertical="center" wrapText="1"/>
      <protection/>
    </xf>
    <xf numFmtId="49" fontId="2" fillId="37" borderId="121" xfId="0" applyNumberFormat="1" applyFont="1" applyFill="1" applyBorder="1" applyAlignment="1" applyProtection="1">
      <alignment horizontal="right" vertical="center" wrapText="1"/>
      <protection/>
    </xf>
    <xf numFmtId="0" fontId="3" fillId="37" borderId="144" xfId="0" applyFont="1" applyFill="1" applyBorder="1" applyAlignment="1">
      <alignment horizontal="right" vertical="center" wrapText="1"/>
    </xf>
    <xf numFmtId="0" fontId="3" fillId="37" borderId="119" xfId="0" applyFont="1" applyFill="1" applyBorder="1" applyAlignment="1">
      <alignment horizontal="right" vertical="center" wrapText="1"/>
    </xf>
    <xf numFmtId="49" fontId="25" fillId="40" borderId="111" xfId="0" applyNumberFormat="1" applyFont="1" applyFill="1" applyBorder="1" applyAlignment="1" applyProtection="1">
      <alignment vertical="center" wrapText="1"/>
      <protection/>
    </xf>
    <xf numFmtId="49" fontId="25" fillId="40" borderId="73" xfId="0" applyNumberFormat="1" applyFont="1" applyFill="1" applyBorder="1" applyAlignment="1" applyProtection="1">
      <alignment vertical="center" wrapText="1"/>
      <protection/>
    </xf>
    <xf numFmtId="49" fontId="25" fillId="40" borderId="124" xfId="0" applyNumberFormat="1" applyFont="1" applyFill="1" applyBorder="1" applyAlignment="1" applyProtection="1">
      <alignment vertical="center" wrapText="1"/>
      <protection/>
    </xf>
    <xf numFmtId="0" fontId="22" fillId="0" borderId="87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09" xfId="0" applyFont="1" applyBorder="1" applyAlignment="1">
      <alignment horizontal="center" vertical="center" textRotation="90" wrapText="1"/>
    </xf>
    <xf numFmtId="49" fontId="17" fillId="0" borderId="60" xfId="0" applyNumberFormat="1" applyFont="1" applyBorder="1" applyAlignment="1" applyProtection="1">
      <alignment vertical="center" wrapText="1"/>
      <protection/>
    </xf>
    <xf numFmtId="49" fontId="17" fillId="0" borderId="135" xfId="0" applyNumberFormat="1" applyFont="1" applyBorder="1" applyAlignment="1" applyProtection="1">
      <alignment vertical="center" wrapText="1"/>
      <protection/>
    </xf>
    <xf numFmtId="49" fontId="22" fillId="0" borderId="100" xfId="0" applyNumberFormat="1" applyFont="1" applyBorder="1" applyAlignment="1" applyProtection="1">
      <alignment horizontal="center" vertical="center" wrapText="1"/>
      <protection/>
    </xf>
    <xf numFmtId="49" fontId="22" fillId="0" borderId="146" xfId="0" applyNumberFormat="1" applyFont="1" applyBorder="1" applyAlignment="1" applyProtection="1">
      <alignment horizontal="center" vertical="center" wrapText="1"/>
      <protection/>
    </xf>
    <xf numFmtId="0" fontId="0" fillId="0" borderId="96" xfId="0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25" fillId="40" borderId="53" xfId="0" applyFont="1" applyFill="1" applyBorder="1" applyAlignment="1">
      <alignment vertical="center" wrapText="1"/>
    </xf>
    <xf numFmtId="0" fontId="25" fillId="40" borderId="74" xfId="0" applyFont="1" applyFill="1" applyBorder="1" applyAlignment="1">
      <alignment vertical="center" wrapText="1"/>
    </xf>
    <xf numFmtId="0" fontId="22" fillId="0" borderId="97" xfId="0" applyFont="1" applyBorder="1" applyAlignment="1">
      <alignment horizontal="center" vertical="center" textRotation="90" wrapText="1"/>
    </xf>
    <xf numFmtId="0" fontId="0" fillId="0" borderId="134" xfId="0" applyBorder="1" applyAlignment="1">
      <alignment vertical="center" wrapText="1"/>
    </xf>
    <xf numFmtId="49" fontId="2" fillId="0" borderId="53" xfId="0" applyNumberFormat="1" applyFont="1" applyFill="1" applyBorder="1" applyAlignment="1" applyProtection="1">
      <alignment vertical="center" wrapText="1"/>
      <protection/>
    </xf>
    <xf numFmtId="49" fontId="2" fillId="0" borderId="122" xfId="0" applyNumberFormat="1" applyFont="1" applyFill="1" applyBorder="1" applyAlignment="1" applyProtection="1">
      <alignment vertical="center" wrapText="1"/>
      <protection/>
    </xf>
    <xf numFmtId="49" fontId="2" fillId="0" borderId="130" xfId="0" applyNumberFormat="1" applyFont="1" applyFill="1" applyBorder="1" applyAlignment="1" applyProtection="1">
      <alignment vertical="center" wrapText="1"/>
      <protection/>
    </xf>
    <xf numFmtId="49" fontId="2" fillId="0" borderId="128" xfId="0" applyNumberFormat="1" applyFont="1" applyFill="1" applyBorder="1" applyAlignment="1" applyProtection="1">
      <alignment vertical="center" wrapText="1"/>
      <protection/>
    </xf>
    <xf numFmtId="0" fontId="22" fillId="0" borderId="54" xfId="0" applyFont="1" applyBorder="1" applyAlignment="1">
      <alignment horizontal="center" vertical="center" textRotation="90" wrapText="1"/>
    </xf>
    <xf numFmtId="0" fontId="0" fillId="0" borderId="7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5" fillId="0" borderId="53" xfId="0" applyFont="1" applyBorder="1" applyAlignment="1">
      <alignment vertical="center" wrapText="1"/>
    </xf>
    <xf numFmtId="0" fontId="17" fillId="0" borderId="7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97" xfId="0" applyFont="1" applyBorder="1" applyAlignment="1">
      <alignment horizontal="center" vertical="center" textRotation="90" wrapText="1"/>
    </xf>
    <xf numFmtId="0" fontId="0" fillId="0" borderId="99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2" fillId="0" borderId="100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46" xfId="0" applyNumberFormat="1" applyFont="1" applyBorder="1" applyAlignment="1">
      <alignment horizontal="center" vertical="center"/>
    </xf>
    <xf numFmtId="49" fontId="2" fillId="0" borderId="100" xfId="0" applyNumberFormat="1" applyFont="1" applyFill="1" applyBorder="1" applyAlignment="1" applyProtection="1">
      <alignment horizontal="center" vertical="center"/>
      <protection/>
    </xf>
    <xf numFmtId="49" fontId="2" fillId="0" borderId="99" xfId="0" applyNumberFormat="1" applyFont="1" applyFill="1" applyBorder="1" applyAlignment="1" applyProtection="1">
      <alignment horizontal="center" vertical="center"/>
      <protection/>
    </xf>
    <xf numFmtId="49" fontId="2" fillId="0" borderId="146" xfId="0" applyNumberFormat="1" applyFont="1" applyFill="1" applyBorder="1" applyAlignment="1" applyProtection="1">
      <alignment horizontal="center" vertical="center"/>
      <protection/>
    </xf>
    <xf numFmtId="49" fontId="25" fillId="37" borderId="109" xfId="0" applyNumberFormat="1" applyFont="1" applyFill="1" applyBorder="1" applyAlignment="1" applyProtection="1">
      <alignment vertical="center" wrapText="1"/>
      <protection/>
    </xf>
    <xf numFmtId="49" fontId="25" fillId="37" borderId="36" xfId="0" applyNumberFormat="1" applyFont="1" applyFill="1" applyBorder="1" applyAlignment="1" applyProtection="1">
      <alignment vertical="center" wrapText="1"/>
      <protection/>
    </xf>
    <xf numFmtId="49" fontId="25" fillId="37" borderId="32" xfId="0" applyNumberFormat="1" applyFont="1" applyFill="1" applyBorder="1" applyAlignment="1" applyProtection="1">
      <alignment vertical="center" wrapText="1"/>
      <protection/>
    </xf>
    <xf numFmtId="49" fontId="25" fillId="34" borderId="94" xfId="0" applyNumberFormat="1" applyFont="1" applyFill="1" applyBorder="1" applyAlignment="1" applyProtection="1">
      <alignment horizontal="left" vertical="center" wrapText="1"/>
      <protection/>
    </xf>
    <xf numFmtId="49" fontId="25" fillId="34" borderId="74" xfId="0" applyNumberFormat="1" applyFont="1" applyFill="1" applyBorder="1" applyAlignment="1" applyProtection="1">
      <alignment vertical="center" wrapText="1"/>
      <protection/>
    </xf>
    <xf numFmtId="49" fontId="25" fillId="34" borderId="122" xfId="0" applyNumberFormat="1" applyFont="1" applyFill="1" applyBorder="1" applyAlignment="1" applyProtection="1">
      <alignment vertical="center" wrapText="1"/>
      <protection/>
    </xf>
    <xf numFmtId="0" fontId="22" fillId="0" borderId="70" xfId="0" applyFont="1" applyBorder="1" applyAlignment="1">
      <alignment horizontal="center" vertical="center" textRotation="90" wrapText="1"/>
    </xf>
    <xf numFmtId="0" fontId="22" fillId="0" borderId="55" xfId="0" applyFont="1" applyBorder="1" applyAlignment="1">
      <alignment horizontal="center" vertical="center" textRotation="90" wrapText="1"/>
    </xf>
    <xf numFmtId="49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35" xfId="0" applyFont="1" applyBorder="1" applyAlignment="1">
      <alignment vertical="center" wrapText="1"/>
    </xf>
    <xf numFmtId="49" fontId="22" fillId="0" borderId="97" xfId="0" applyNumberFormat="1" applyFont="1" applyBorder="1" applyAlignment="1" applyProtection="1">
      <alignment horizontal="center" vertical="center" wrapText="1"/>
      <protection/>
    </xf>
    <xf numFmtId="49" fontId="22" fillId="0" borderId="99" xfId="0" applyNumberFormat="1" applyFont="1" applyBorder="1" applyAlignment="1" applyProtection="1">
      <alignment horizontal="center" vertical="center" wrapText="1"/>
      <protection/>
    </xf>
    <xf numFmtId="49" fontId="22" fillId="0" borderId="134" xfId="0" applyNumberFormat="1" applyFont="1" applyBorder="1" applyAlignment="1" applyProtection="1">
      <alignment horizontal="center" vertical="center" wrapText="1"/>
      <protection/>
    </xf>
    <xf numFmtId="49" fontId="22" fillId="0" borderId="97" xfId="0" applyNumberFormat="1" applyFont="1" applyBorder="1" applyAlignment="1" applyProtection="1">
      <alignment vertical="center" wrapText="1"/>
      <protection/>
    </xf>
    <xf numFmtId="0" fontId="3" fillId="0" borderId="99" xfId="0" applyFont="1" applyBorder="1" applyAlignment="1">
      <alignment vertical="center" wrapText="1"/>
    </xf>
    <xf numFmtId="0" fontId="3" fillId="0" borderId="137" xfId="0" applyFont="1" applyBorder="1" applyAlignment="1">
      <alignment vertical="center" wrapText="1"/>
    </xf>
    <xf numFmtId="49" fontId="2" fillId="0" borderId="127" xfId="0" applyNumberFormat="1" applyFont="1" applyFill="1" applyBorder="1" applyAlignment="1" applyProtection="1">
      <alignment horizontal="center" vertical="center"/>
      <protection/>
    </xf>
    <xf numFmtId="0" fontId="3" fillId="0" borderId="98" xfId="0" applyFont="1" applyBorder="1" applyAlignment="1">
      <alignment horizontal="center" vertical="center"/>
    </xf>
    <xf numFmtId="49" fontId="2" fillId="0" borderId="98" xfId="0" applyNumberFormat="1" applyFont="1" applyFill="1" applyBorder="1" applyAlignment="1" applyProtection="1">
      <alignment horizontal="center" vertical="center"/>
      <protection/>
    </xf>
    <xf numFmtId="0" fontId="3" fillId="0" borderId="122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22" xfId="0" applyFont="1" applyBorder="1" applyAlignment="1">
      <alignment vertical="center"/>
    </xf>
    <xf numFmtId="0" fontId="2" fillId="0" borderId="99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49" fontId="2" fillId="0" borderId="46" xfId="0" applyNumberFormat="1" applyFont="1" applyFill="1" applyBorder="1" applyAlignment="1" applyProtection="1">
      <alignment vertical="center" wrapText="1"/>
      <protection/>
    </xf>
    <xf numFmtId="0" fontId="3" fillId="0" borderId="136" xfId="0" applyFont="1" applyBorder="1" applyAlignment="1">
      <alignment vertical="center" wrapText="1"/>
    </xf>
    <xf numFmtId="0" fontId="22" fillId="0" borderId="71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/>
    </xf>
    <xf numFmtId="49" fontId="2" fillId="0" borderId="85" xfId="0" applyNumberFormat="1" applyFont="1" applyFill="1" applyBorder="1" applyAlignment="1" applyProtection="1">
      <alignment horizontal="center" vertical="center"/>
      <protection/>
    </xf>
    <xf numFmtId="0" fontId="3" fillId="0" borderId="114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22" fillId="0" borderId="46" xfId="0" applyFont="1" applyBorder="1" applyAlignment="1">
      <alignment vertical="center" wrapText="1"/>
    </xf>
    <xf numFmtId="0" fontId="22" fillId="0" borderId="136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122" xfId="0" applyFont="1" applyBorder="1" applyAlignment="1">
      <alignment vertical="center" wrapText="1"/>
    </xf>
    <xf numFmtId="49" fontId="25" fillId="34" borderId="94" xfId="0" applyNumberFormat="1" applyFont="1" applyFill="1" applyBorder="1" applyAlignment="1" applyProtection="1">
      <alignment vertical="center" wrapText="1"/>
      <protection/>
    </xf>
    <xf numFmtId="49" fontId="22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70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49" fontId="2" fillId="0" borderId="60" xfId="0" applyNumberFormat="1" applyFont="1" applyFill="1" applyBorder="1" applyAlignment="1" applyProtection="1">
      <alignment vertical="center" wrapText="1"/>
      <protection/>
    </xf>
    <xf numFmtId="49" fontId="2" fillId="0" borderId="135" xfId="0" applyNumberFormat="1" applyFont="1" applyBorder="1" applyAlignment="1" applyProtection="1">
      <alignment vertical="center" wrapText="1"/>
      <protection/>
    </xf>
    <xf numFmtId="49" fontId="2" fillId="0" borderId="97" xfId="0" applyNumberFormat="1" applyFont="1" applyBorder="1" applyAlignment="1" applyProtection="1">
      <alignment horizontal="center" vertical="center" wrapText="1"/>
      <protection/>
    </xf>
    <xf numFmtId="0" fontId="2" fillId="0" borderId="99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49" fontId="17" fillId="0" borderId="71" xfId="0" applyNumberFormat="1" applyFont="1" applyFill="1" applyBorder="1" applyAlignment="1" applyProtection="1">
      <alignment vertical="center" wrapText="1"/>
      <protection/>
    </xf>
    <xf numFmtId="49" fontId="17" fillId="0" borderId="18" xfId="0" applyNumberFormat="1" applyFont="1" applyFill="1" applyBorder="1" applyAlignment="1" applyProtection="1">
      <alignment vertical="center" wrapText="1"/>
      <protection/>
    </xf>
    <xf numFmtId="49" fontId="22" fillId="0" borderId="102" xfId="0" applyNumberFormat="1" applyFont="1" applyFill="1" applyBorder="1" applyAlignment="1" applyProtection="1">
      <alignment vertical="center" wrapText="1"/>
      <protection/>
    </xf>
    <xf numFmtId="0" fontId="22" fillId="0" borderId="96" xfId="0" applyFont="1" applyBorder="1" applyAlignment="1">
      <alignment vertical="center" wrapText="1"/>
    </xf>
    <xf numFmtId="49" fontId="2" fillId="0" borderId="127" xfId="0" applyNumberFormat="1" applyFont="1" applyFill="1" applyBorder="1" applyAlignment="1" applyProtection="1">
      <alignment horizontal="center" vertical="center" wrapText="1"/>
      <protection/>
    </xf>
    <xf numFmtId="0" fontId="3" fillId="0" borderId="98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49" fontId="2" fillId="0" borderId="102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/>
    </xf>
    <xf numFmtId="49" fontId="2" fillId="0" borderId="102" xfId="0" applyNumberFormat="1" applyFont="1" applyFill="1" applyBorder="1" applyAlignment="1" applyProtection="1">
      <alignment horizontal="center" vertical="center"/>
      <protection/>
    </xf>
    <xf numFmtId="49" fontId="2" fillId="0" borderId="96" xfId="0" applyNumberFormat="1" applyFont="1" applyFill="1" applyBorder="1" applyAlignment="1" applyProtection="1">
      <alignment horizontal="center" vertical="center"/>
      <protection/>
    </xf>
    <xf numFmtId="49" fontId="2" fillId="38" borderId="53" xfId="0" applyNumberFormat="1" applyFont="1" applyFill="1" applyBorder="1" applyAlignment="1" applyProtection="1">
      <alignment vertical="center" wrapText="1"/>
      <protection/>
    </xf>
    <xf numFmtId="49" fontId="2" fillId="38" borderId="122" xfId="0" applyNumberFormat="1" applyFont="1" applyFill="1" applyBorder="1" applyAlignment="1" applyProtection="1">
      <alignment vertical="center" wrapText="1"/>
      <protection/>
    </xf>
    <xf numFmtId="49" fontId="2" fillId="0" borderId="100" xfId="0" applyNumberFormat="1" applyFont="1" applyBorder="1" applyAlignment="1" applyProtection="1">
      <alignment horizontal="center" vertical="center" wrapText="1"/>
      <protection/>
    </xf>
    <xf numFmtId="49" fontId="2" fillId="0" borderId="98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vertical="center" wrapText="1"/>
      <protection/>
    </xf>
    <xf numFmtId="0" fontId="3" fillId="0" borderId="24" xfId="0" applyFont="1" applyBorder="1" applyAlignment="1">
      <alignment vertical="center" wrapText="1"/>
    </xf>
    <xf numFmtId="49" fontId="22" fillId="0" borderId="70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70" xfId="0" applyNumberFormat="1" applyFont="1" applyBorder="1" applyAlignment="1" applyProtection="1">
      <alignment horizontal="center" vertical="center" textRotation="90" wrapText="1"/>
      <protection/>
    </xf>
    <xf numFmtId="0" fontId="2" fillId="0" borderId="53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2" fillId="0" borderId="135" xfId="0" applyFont="1" applyBorder="1" applyAlignment="1">
      <alignment vertical="center" wrapText="1"/>
    </xf>
    <xf numFmtId="49" fontId="22" fillId="0" borderId="54" xfId="0" applyNumberFormat="1" applyFont="1" applyBorder="1" applyAlignment="1" applyProtection="1">
      <alignment horizontal="center" vertical="center" textRotation="90" wrapText="1"/>
      <protection/>
    </xf>
    <xf numFmtId="49" fontId="2" fillId="0" borderId="46" xfId="0" applyNumberFormat="1" applyFont="1" applyBorder="1" applyAlignment="1" applyProtection="1">
      <alignment vertical="center" wrapText="1"/>
      <protection/>
    </xf>
    <xf numFmtId="49" fontId="2" fillId="0" borderId="80" xfId="0" applyNumberFormat="1" applyFont="1" applyFill="1" applyBorder="1" applyAlignment="1" applyProtection="1">
      <alignment vertical="center" wrapText="1"/>
      <protection/>
    </xf>
    <xf numFmtId="49" fontId="3" fillId="0" borderId="86" xfId="0" applyNumberFormat="1" applyFont="1" applyFill="1" applyBorder="1" applyAlignment="1" applyProtection="1">
      <alignment vertical="center" wrapText="1"/>
      <protection/>
    </xf>
    <xf numFmtId="0" fontId="2" fillId="0" borderId="5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49" fontId="17" fillId="37" borderId="36" xfId="0" applyNumberFormat="1" applyFont="1" applyFill="1" applyBorder="1" applyAlignment="1" applyProtection="1">
      <alignment vertical="center" wrapText="1"/>
      <protection/>
    </xf>
    <xf numFmtId="49" fontId="17" fillId="37" borderId="32" xfId="0" applyNumberFormat="1" applyFont="1" applyFill="1" applyBorder="1" applyAlignment="1" applyProtection="1">
      <alignment vertical="center" wrapText="1"/>
      <protection/>
    </xf>
    <xf numFmtId="49" fontId="2" fillId="0" borderId="100" xfId="0" applyNumberFormat="1" applyFont="1" applyBorder="1" applyAlignment="1" applyProtection="1">
      <alignment horizontal="center" vertical="center"/>
      <protection/>
    </xf>
    <xf numFmtId="49" fontId="2" fillId="0" borderId="127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vertical="center" wrapText="1"/>
      <protection/>
    </xf>
    <xf numFmtId="49" fontId="2" fillId="0" borderId="48" xfId="0" applyNumberFormat="1" applyFont="1" applyBorder="1" applyAlignment="1" applyProtection="1">
      <alignment horizontal="left" vertical="center" wrapText="1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2" fillId="0" borderId="80" xfId="0" applyNumberFormat="1" applyFont="1" applyBorder="1" applyAlignment="1" applyProtection="1">
      <alignment vertical="center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1" fillId="44" borderId="87" xfId="0" applyNumberFormat="1" applyFont="1" applyFill="1" applyBorder="1" applyAlignment="1" applyProtection="1">
      <alignment vertical="center" wrapText="1"/>
      <protection/>
    </xf>
    <xf numFmtId="0" fontId="3" fillId="44" borderId="74" xfId="0" applyFont="1" applyFill="1" applyBorder="1" applyAlignment="1">
      <alignment vertical="center" wrapText="1"/>
    </xf>
    <xf numFmtId="0" fontId="3" fillId="44" borderId="122" xfId="0" applyFont="1" applyFill="1" applyBorder="1" applyAlignment="1">
      <alignment vertical="center" wrapText="1"/>
    </xf>
    <xf numFmtId="49" fontId="2" fillId="0" borderId="97" xfId="0" applyNumberFormat="1" applyFont="1" applyBorder="1" applyAlignment="1" applyProtection="1">
      <alignment horizontal="center" vertical="center"/>
      <protection/>
    </xf>
    <xf numFmtId="49" fontId="2" fillId="0" borderId="99" xfId="0" applyNumberFormat="1" applyFont="1" applyBorder="1" applyAlignment="1" applyProtection="1">
      <alignment horizontal="center" vertical="center"/>
      <protection/>
    </xf>
    <xf numFmtId="49" fontId="2" fillId="0" borderId="96" xfId="0" applyNumberFormat="1" applyFont="1" applyBorder="1" applyAlignment="1" applyProtection="1">
      <alignment horizontal="center" vertical="center"/>
      <protection/>
    </xf>
    <xf numFmtId="49" fontId="3" fillId="0" borderId="136" xfId="0" applyNumberFormat="1" applyFont="1" applyBorder="1" applyAlignment="1" applyProtection="1">
      <alignment vertical="center" wrapText="1"/>
      <protection/>
    </xf>
    <xf numFmtId="49" fontId="17" fillId="37" borderId="148" xfId="0" applyNumberFormat="1" applyFont="1" applyFill="1" applyBorder="1" applyAlignment="1" applyProtection="1">
      <alignment vertical="center" wrapText="1"/>
      <protection/>
    </xf>
    <xf numFmtId="49" fontId="17" fillId="37" borderId="115" xfId="0" applyNumberFormat="1" applyFont="1" applyFill="1" applyBorder="1" applyAlignment="1" applyProtection="1">
      <alignment vertical="center" wrapText="1"/>
      <protection/>
    </xf>
    <xf numFmtId="49" fontId="25" fillId="34" borderId="117" xfId="0" applyNumberFormat="1" applyFont="1" applyFill="1" applyBorder="1" applyAlignment="1" applyProtection="1">
      <alignment vertical="center" wrapText="1"/>
      <protection/>
    </xf>
    <xf numFmtId="49" fontId="25" fillId="34" borderId="148" xfId="0" applyNumberFormat="1" applyFont="1" applyFill="1" applyBorder="1" applyAlignment="1" applyProtection="1">
      <alignment vertical="center" wrapText="1"/>
      <protection/>
    </xf>
    <xf numFmtId="49" fontId="25" fillId="34" borderId="115" xfId="0" applyNumberFormat="1" applyFont="1" applyFill="1" applyBorder="1" applyAlignment="1" applyProtection="1">
      <alignment vertical="center" wrapText="1"/>
      <protection/>
    </xf>
    <xf numFmtId="49" fontId="1" fillId="38" borderId="111" xfId="0" applyNumberFormat="1" applyFont="1" applyFill="1" applyBorder="1" applyAlignment="1" applyProtection="1">
      <alignment vertical="center" wrapText="1"/>
      <protection/>
    </xf>
    <xf numFmtId="0" fontId="3" fillId="0" borderId="73" xfId="0" applyFont="1" applyBorder="1" applyAlignment="1">
      <alignment vertical="center" wrapText="1"/>
    </xf>
    <xf numFmtId="0" fontId="3" fillId="0" borderId="124" xfId="0" applyFont="1" applyBorder="1" applyAlignment="1">
      <alignment vertical="center" wrapText="1"/>
    </xf>
    <xf numFmtId="49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>
      <alignment vertical="center" textRotation="90" wrapText="1"/>
    </xf>
    <xf numFmtId="0" fontId="0" fillId="0" borderId="43" xfId="0" applyBorder="1" applyAlignment="1">
      <alignment vertical="center" textRotation="90" wrapText="1"/>
    </xf>
    <xf numFmtId="0" fontId="2" fillId="0" borderId="12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0" fillId="0" borderId="122" xfId="0" applyBorder="1" applyAlignment="1">
      <alignment vertical="center" wrapText="1"/>
    </xf>
    <xf numFmtId="49" fontId="22" fillId="0" borderId="97" xfId="0" applyNumberFormat="1" applyFont="1" applyBorder="1" applyAlignment="1" applyProtection="1">
      <alignment horizontal="center" vertical="center" textRotation="90" wrapText="1"/>
      <protection/>
    </xf>
    <xf numFmtId="49" fontId="22" fillId="0" borderId="99" xfId="0" applyNumberFormat="1" applyFont="1" applyBorder="1" applyAlignment="1" applyProtection="1">
      <alignment horizontal="center" vertical="center" textRotation="90" wrapText="1"/>
      <protection/>
    </xf>
    <xf numFmtId="0" fontId="0" fillId="0" borderId="96" xfId="0" applyBorder="1" applyAlignment="1">
      <alignment horizontal="center" vertical="center" textRotation="90" wrapText="1"/>
    </xf>
    <xf numFmtId="49" fontId="17" fillId="0" borderId="53" xfId="0" applyNumberFormat="1" applyFont="1" applyFill="1" applyBorder="1" applyAlignment="1" applyProtection="1">
      <alignment vertical="center" wrapText="1"/>
      <protection/>
    </xf>
    <xf numFmtId="49" fontId="17" fillId="0" borderId="124" xfId="0" applyNumberFormat="1" applyFont="1" applyFill="1" applyBorder="1" applyAlignment="1" applyProtection="1">
      <alignment vertical="center" wrapText="1"/>
      <protection/>
    </xf>
    <xf numFmtId="49" fontId="22" fillId="0" borderId="97" xfId="0" applyNumberFormat="1" applyFont="1" applyFill="1" applyBorder="1" applyAlignment="1" applyProtection="1">
      <alignment horizontal="center" vertical="center" wrapText="1"/>
      <protection/>
    </xf>
    <xf numFmtId="0" fontId="0" fillId="0" borderId="99" xfId="0" applyBorder="1" applyAlignment="1">
      <alignment/>
    </xf>
    <xf numFmtId="0" fontId="0" fillId="0" borderId="96" xfId="0" applyBorder="1" applyAlignment="1">
      <alignment/>
    </xf>
    <xf numFmtId="49" fontId="17" fillId="0" borderId="74" xfId="0" applyNumberFormat="1" applyFont="1" applyBorder="1" applyAlignment="1" applyProtection="1">
      <alignment vertical="center" wrapText="1"/>
      <protection/>
    </xf>
    <xf numFmtId="0" fontId="17" fillId="0" borderId="124" xfId="0" applyFont="1" applyBorder="1" applyAlignment="1">
      <alignment vertical="center" wrapText="1"/>
    </xf>
    <xf numFmtId="49" fontId="25" fillId="37" borderId="117" xfId="0" applyNumberFormat="1" applyFont="1" applyFill="1" applyBorder="1" applyAlignment="1" applyProtection="1">
      <alignment horizontal="left" vertical="center" wrapText="1"/>
      <protection/>
    </xf>
    <xf numFmtId="49" fontId="17" fillId="0" borderId="148" xfId="0" applyNumberFormat="1" applyFont="1" applyBorder="1" applyAlignment="1" applyProtection="1">
      <alignment vertical="center" wrapText="1"/>
      <protection/>
    </xf>
    <xf numFmtId="49" fontId="17" fillId="0" borderId="115" xfId="0" applyNumberFormat="1" applyFont="1" applyBorder="1" applyAlignment="1" applyProtection="1">
      <alignment vertical="center" wrapText="1"/>
      <protection/>
    </xf>
    <xf numFmtId="49" fontId="17" fillId="0" borderId="73" xfId="0" applyNumberFormat="1" applyFont="1" applyBorder="1" applyAlignment="1" applyProtection="1">
      <alignment vertical="center" wrapText="1"/>
      <protection/>
    </xf>
    <xf numFmtId="49" fontId="17" fillId="0" borderId="124" xfId="0" applyNumberFormat="1" applyFont="1" applyBorder="1" applyAlignment="1" applyProtection="1">
      <alignment vertical="center" wrapText="1"/>
      <protection/>
    </xf>
    <xf numFmtId="49" fontId="22" fillId="0" borderId="135" xfId="0" applyNumberFormat="1" applyFont="1" applyBorder="1" applyAlignment="1" applyProtection="1">
      <alignment horizontal="center" vertical="center" wrapText="1"/>
      <protection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49" fontId="22" fillId="0" borderId="124" xfId="0" applyNumberFormat="1" applyFont="1" applyBorder="1" applyAlignment="1" applyProtection="1">
      <alignment horizontal="center" vertical="center" wrapText="1"/>
      <protection/>
    </xf>
    <xf numFmtId="0" fontId="3" fillId="0" borderId="99" xfId="0" applyFont="1" applyBorder="1" applyAlignment="1">
      <alignment/>
    </xf>
    <xf numFmtId="0" fontId="3" fillId="0" borderId="137" xfId="0" applyFont="1" applyBorder="1" applyAlignment="1">
      <alignment/>
    </xf>
    <xf numFmtId="49" fontId="2" fillId="0" borderId="75" xfId="0" applyNumberFormat="1" applyFont="1" applyFill="1" applyBorder="1" applyAlignment="1" applyProtection="1">
      <alignment vertical="center" wrapText="1"/>
      <protection/>
    </xf>
    <xf numFmtId="0" fontId="2" fillId="0" borderId="135" xfId="0" applyFont="1" applyFill="1" applyBorder="1" applyAlignment="1">
      <alignment vertical="center" wrapText="1"/>
    </xf>
    <xf numFmtId="49" fontId="1" fillId="38" borderId="83" xfId="0" applyNumberFormat="1" applyFont="1" applyFill="1" applyBorder="1" applyAlignment="1" applyProtection="1">
      <alignment horizontal="left" vertical="center" wrapText="1"/>
      <protection/>
    </xf>
    <xf numFmtId="49" fontId="1" fillId="38" borderId="136" xfId="0" applyNumberFormat="1" applyFont="1" applyFill="1" applyBorder="1" applyAlignment="1" applyProtection="1">
      <alignment vertical="center" wrapText="1"/>
      <protection/>
    </xf>
    <xf numFmtId="49" fontId="22" fillId="0" borderId="99" xfId="0" applyNumberFormat="1" applyFont="1" applyFill="1" applyBorder="1" applyAlignment="1" applyProtection="1">
      <alignment horizontal="center" vertical="center" wrapText="1"/>
      <protection/>
    </xf>
    <xf numFmtId="0" fontId="3" fillId="0" borderId="99" xfId="0" applyFont="1" applyBorder="1" applyAlignment="1">
      <alignment horizontal="center" vertical="center" wrapText="1"/>
    </xf>
    <xf numFmtId="49" fontId="2" fillId="0" borderId="99" xfId="0" applyNumberFormat="1" applyFont="1" applyBorder="1" applyAlignment="1">
      <alignment horizontal="center" vertical="center" wrapText="1"/>
    </xf>
    <xf numFmtId="49" fontId="3" fillId="0" borderId="99" xfId="0" applyNumberFormat="1" applyFont="1" applyBorder="1" applyAlignment="1">
      <alignment horizontal="center" vertical="center" wrapText="1"/>
    </xf>
    <xf numFmtId="49" fontId="3" fillId="0" borderId="96" xfId="0" applyNumberFormat="1" applyFont="1" applyBorder="1" applyAlignment="1">
      <alignment horizontal="center" vertical="center" wrapText="1"/>
    </xf>
    <xf numFmtId="49" fontId="3" fillId="0" borderId="99" xfId="0" applyNumberFormat="1" applyFont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center"/>
    </xf>
    <xf numFmtId="49" fontId="2" fillId="0" borderId="60" xfId="0" applyNumberFormat="1" applyFont="1" applyFill="1" applyBorder="1" applyAlignment="1" applyProtection="1">
      <alignment horizontal="left" vertical="center" wrapText="1"/>
      <protection/>
    </xf>
    <xf numFmtId="0" fontId="0" fillId="0" borderId="99" xfId="0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5" fillId="37" borderId="87" xfId="0" applyNumberFormat="1" applyFont="1" applyFill="1" applyBorder="1" applyAlignment="1" applyProtection="1">
      <alignment horizontal="left" vertical="center" wrapText="1"/>
      <protection/>
    </xf>
    <xf numFmtId="0" fontId="17" fillId="0" borderId="75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1" fillId="38" borderId="0" xfId="0" applyFont="1" applyFill="1" applyBorder="1" applyAlignment="1">
      <alignment vertical="center" wrapText="1"/>
    </xf>
    <xf numFmtId="0" fontId="1" fillId="38" borderId="18" xfId="0" applyFont="1" applyFill="1" applyBorder="1" applyAlignment="1">
      <alignment vertical="center" wrapText="1"/>
    </xf>
    <xf numFmtId="49" fontId="22" fillId="0" borderId="127" xfId="0" applyNumberFormat="1" applyFont="1" applyBorder="1" applyAlignment="1" applyProtection="1">
      <alignment vertical="center" wrapText="1"/>
      <protection/>
    </xf>
    <xf numFmtId="0" fontId="22" fillId="0" borderId="127" xfId="0" applyFont="1" applyBorder="1" applyAlignment="1">
      <alignment vertical="center" wrapText="1"/>
    </xf>
    <xf numFmtId="0" fontId="22" fillId="0" borderId="98" xfId="0" applyFont="1" applyBorder="1" applyAlignment="1">
      <alignment vertical="center" wrapText="1"/>
    </xf>
    <xf numFmtId="49" fontId="2" fillId="0" borderId="102" xfId="0" applyNumberFormat="1" applyFont="1" applyFill="1" applyBorder="1" applyAlignment="1" applyProtection="1">
      <alignment horizontal="center" vertical="center" wrapText="1"/>
      <protection/>
    </xf>
    <xf numFmtId="0" fontId="3" fillId="0" borderId="96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49" fontId="1" fillId="44" borderId="94" xfId="0" applyNumberFormat="1" applyFont="1" applyFill="1" applyBorder="1" applyAlignment="1" applyProtection="1">
      <alignment vertical="center" wrapText="1"/>
      <protection/>
    </xf>
    <xf numFmtId="0" fontId="2" fillId="44" borderId="74" xfId="0" applyFont="1" applyFill="1" applyBorder="1" applyAlignment="1">
      <alignment vertical="center" wrapText="1"/>
    </xf>
    <xf numFmtId="0" fontId="2" fillId="44" borderId="122" xfId="0" applyFont="1" applyFill="1" applyBorder="1" applyAlignment="1">
      <alignment vertical="center" wrapText="1"/>
    </xf>
    <xf numFmtId="0" fontId="2" fillId="0" borderId="99" xfId="0" applyFont="1" applyBorder="1" applyAlignment="1">
      <alignment horizontal="center" vertical="center" textRotation="90" wrapText="1"/>
    </xf>
    <xf numFmtId="0" fontId="2" fillId="0" borderId="96" xfId="0" applyFont="1" applyBorder="1" applyAlignment="1">
      <alignment horizontal="center" vertical="center" textRotation="90" wrapText="1"/>
    </xf>
    <xf numFmtId="49" fontId="2" fillId="0" borderId="137" xfId="0" applyNumberFormat="1" applyFont="1" applyBorder="1" applyAlignment="1" applyProtection="1">
      <alignment horizontal="center" vertical="center"/>
      <protection/>
    </xf>
    <xf numFmtId="49" fontId="2" fillId="0" borderId="98" xfId="0" applyNumberFormat="1" applyFont="1" applyBorder="1" applyAlignment="1" applyProtection="1">
      <alignment horizontal="center" vertical="center"/>
      <protection/>
    </xf>
    <xf numFmtId="49" fontId="2" fillId="0" borderId="68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76" xfId="0" applyNumberFormat="1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vertical="center" wrapText="1"/>
      <protection/>
    </xf>
    <xf numFmtId="0" fontId="2" fillId="0" borderId="97" xfId="0" applyFont="1" applyBorder="1" applyAlignment="1">
      <alignment horizontal="center" vertical="center"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2" fillId="0" borderId="71" xfId="0" applyNumberFormat="1" applyFont="1" applyBorder="1" applyAlignment="1" applyProtection="1">
      <alignment horizontal="center" vertical="center"/>
      <protection/>
    </xf>
    <xf numFmtId="49" fontId="2" fillId="0" borderId="86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vertical="center" wrapText="1"/>
      <protection/>
    </xf>
    <xf numFmtId="0" fontId="25" fillId="37" borderId="94" xfId="0" applyFont="1" applyFill="1" applyBorder="1" applyAlignment="1">
      <alignment horizontal="left" vertical="center" wrapText="1"/>
    </xf>
    <xf numFmtId="0" fontId="25" fillId="37" borderId="74" xfId="0" applyFont="1" applyFill="1" applyBorder="1" applyAlignment="1">
      <alignment horizontal="left" vertical="center" wrapText="1"/>
    </xf>
    <xf numFmtId="0" fontId="25" fillId="37" borderId="122" xfId="0" applyFont="1" applyFill="1" applyBorder="1" applyAlignment="1">
      <alignment horizontal="left" vertical="center" wrapText="1"/>
    </xf>
    <xf numFmtId="49" fontId="25" fillId="38" borderId="121" xfId="0" applyNumberFormat="1" applyFont="1" applyFill="1" applyBorder="1" applyAlignment="1" applyProtection="1">
      <alignment vertical="center" wrapText="1"/>
      <protection/>
    </xf>
    <xf numFmtId="0" fontId="17" fillId="0" borderId="144" xfId="0" applyFont="1" applyBorder="1" applyAlignment="1">
      <alignment vertical="center" wrapText="1"/>
    </xf>
    <xf numFmtId="0" fontId="17" fillId="0" borderId="119" xfId="0" applyFont="1" applyBorder="1" applyAlignment="1">
      <alignment vertical="center" wrapText="1"/>
    </xf>
    <xf numFmtId="0" fontId="0" fillId="0" borderId="70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2" fillId="0" borderId="97" xfId="0" applyFont="1" applyBorder="1" applyAlignment="1">
      <alignment horizontal="center" vertical="center" textRotation="90" wrapText="1"/>
    </xf>
    <xf numFmtId="49" fontId="25" fillId="44" borderId="111" xfId="0" applyNumberFormat="1" applyFont="1" applyFill="1" applyBorder="1" applyAlignment="1" applyProtection="1">
      <alignment vertical="center" wrapText="1"/>
      <protection/>
    </xf>
    <xf numFmtId="0" fontId="17" fillId="44" borderId="73" xfId="0" applyFont="1" applyFill="1" applyBorder="1" applyAlignment="1">
      <alignment vertical="center" wrapText="1"/>
    </xf>
    <xf numFmtId="0" fontId="17" fillId="44" borderId="124" xfId="0" applyFont="1" applyFill="1" applyBorder="1" applyAlignment="1">
      <alignment vertical="center" wrapText="1"/>
    </xf>
    <xf numFmtId="0" fontId="22" fillId="0" borderId="70" xfId="0" applyFont="1" applyFill="1" applyBorder="1" applyAlignment="1">
      <alignment horizontal="center" vertical="center" textRotation="90" wrapText="1"/>
    </xf>
    <xf numFmtId="49" fontId="17" fillId="0" borderId="53" xfId="0" applyNumberFormat="1" applyFont="1" applyBorder="1" applyAlignment="1" applyProtection="1">
      <alignment vertical="center" wrapText="1"/>
      <protection/>
    </xf>
    <xf numFmtId="0" fontId="17" fillId="0" borderId="122" xfId="0" applyFont="1" applyBorder="1" applyAlignment="1">
      <alignment vertical="center" wrapText="1"/>
    </xf>
    <xf numFmtId="49" fontId="25" fillId="37" borderId="87" xfId="0" applyNumberFormat="1" applyFont="1" applyFill="1" applyBorder="1" applyAlignment="1" applyProtection="1">
      <alignment vertical="center" wrapText="1"/>
      <protection/>
    </xf>
    <xf numFmtId="49" fontId="17" fillId="37" borderId="75" xfId="0" applyNumberFormat="1" applyFont="1" applyFill="1" applyBorder="1" applyAlignment="1" applyProtection="1">
      <alignment vertical="center" wrapText="1"/>
      <protection/>
    </xf>
    <xf numFmtId="49" fontId="17" fillId="37" borderId="135" xfId="0" applyNumberFormat="1" applyFont="1" applyFill="1" applyBorder="1" applyAlignment="1" applyProtection="1">
      <alignment vertical="center" wrapText="1"/>
      <protection/>
    </xf>
    <xf numFmtId="49" fontId="25" fillId="45" borderId="121" xfId="0" applyNumberFormat="1" applyFont="1" applyFill="1" applyBorder="1" applyAlignment="1" applyProtection="1">
      <alignment vertical="center" wrapText="1"/>
      <protection/>
    </xf>
    <xf numFmtId="0" fontId="17" fillId="45" borderId="144" xfId="0" applyFont="1" applyFill="1" applyBorder="1" applyAlignment="1">
      <alignment vertical="center" wrapText="1"/>
    </xf>
    <xf numFmtId="0" fontId="17" fillId="45" borderId="119" xfId="0" applyFont="1" applyFill="1" applyBorder="1" applyAlignment="1">
      <alignment vertical="center" wrapText="1"/>
    </xf>
    <xf numFmtId="0" fontId="0" fillId="0" borderId="99" xfId="0" applyBorder="1" applyAlignment="1">
      <alignment horizontal="center" vertical="center" textRotation="90" wrapText="1"/>
    </xf>
    <xf numFmtId="49" fontId="1" fillId="34" borderId="94" xfId="0" applyNumberFormat="1" applyFont="1" applyFill="1" applyBorder="1" applyAlignment="1" applyProtection="1">
      <alignment vertical="center" wrapText="1"/>
      <protection/>
    </xf>
    <xf numFmtId="0" fontId="3" fillId="34" borderId="74" xfId="0" applyFont="1" applyFill="1" applyBorder="1" applyAlignment="1">
      <alignment vertical="center" wrapText="1"/>
    </xf>
    <xf numFmtId="0" fontId="3" fillId="34" borderId="122" xfId="0" applyFont="1" applyFill="1" applyBorder="1" applyAlignment="1">
      <alignment vertical="center" wrapText="1"/>
    </xf>
    <xf numFmtId="49" fontId="22" fillId="0" borderId="62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66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1" fillId="0" borderId="48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>
      <alignment vertical="center" wrapText="1"/>
    </xf>
    <xf numFmtId="49" fontId="1" fillId="0" borderId="76" xfId="0" applyNumberFormat="1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49" fontId="22" fillId="0" borderId="82" xfId="0" applyNumberFormat="1" applyFont="1" applyBorder="1" applyAlignment="1" applyProtection="1">
      <alignment horizontal="center" vertical="center" textRotation="90" wrapText="1"/>
      <protection/>
    </xf>
    <xf numFmtId="49" fontId="22" fillId="0" borderId="55" xfId="0" applyNumberFormat="1" applyFont="1" applyBorder="1" applyAlignment="1" applyProtection="1">
      <alignment horizontal="center" vertical="center" textRotation="90" wrapText="1"/>
      <protection/>
    </xf>
    <xf numFmtId="49" fontId="17" fillId="0" borderId="144" xfId="0" applyNumberFormat="1" applyFont="1" applyFill="1" applyBorder="1" applyAlignment="1" applyProtection="1">
      <alignment vertical="center" wrapText="1"/>
      <protection/>
    </xf>
    <xf numFmtId="49" fontId="17" fillId="0" borderId="144" xfId="0" applyNumberFormat="1" applyFont="1" applyBorder="1" applyAlignment="1" applyProtection="1">
      <alignment vertical="center" wrapText="1"/>
      <protection/>
    </xf>
    <xf numFmtId="0" fontId="3" fillId="0" borderId="32" xfId="0" applyFont="1" applyBorder="1" applyAlignment="1">
      <alignment horizontal="center" vertical="center" wrapText="1"/>
    </xf>
    <xf numFmtId="49" fontId="22" fillId="0" borderId="99" xfId="0" applyNumberFormat="1" applyFont="1" applyBorder="1" applyAlignment="1" applyProtection="1">
      <alignment vertical="center" wrapText="1"/>
      <protection/>
    </xf>
    <xf numFmtId="49" fontId="2" fillId="0" borderId="125" xfId="0" applyNumberFormat="1" applyFont="1" applyBorder="1" applyAlignment="1">
      <alignment horizontal="center" vertical="center"/>
    </xf>
    <xf numFmtId="49" fontId="2" fillId="0" borderId="114" xfId="0" applyNumberFormat="1" applyFont="1" applyBorder="1" applyAlignment="1">
      <alignment horizontal="center" vertical="center"/>
    </xf>
    <xf numFmtId="49" fontId="2" fillId="0" borderId="126" xfId="0" applyNumberFormat="1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5" fillId="34" borderId="109" xfId="0" applyNumberFormat="1" applyFont="1" applyFill="1" applyBorder="1" applyAlignment="1" applyProtection="1">
      <alignment vertical="center" wrapText="1"/>
      <protection/>
    </xf>
    <xf numFmtId="49" fontId="25" fillId="34" borderId="36" xfId="0" applyNumberFormat="1" applyFont="1" applyFill="1" applyBorder="1" applyAlignment="1" applyProtection="1">
      <alignment vertical="center" wrapText="1"/>
      <protection/>
    </xf>
    <xf numFmtId="49" fontId="25" fillId="34" borderId="32" xfId="0" applyNumberFormat="1" applyFont="1" applyFill="1" applyBorder="1" applyAlignment="1" applyProtection="1">
      <alignment vertical="center" wrapText="1"/>
      <protection/>
    </xf>
    <xf numFmtId="49" fontId="17" fillId="38" borderId="53" xfId="0" applyNumberFormat="1" applyFont="1" applyFill="1" applyBorder="1" applyAlignment="1" applyProtection="1">
      <alignment vertical="center" wrapText="1"/>
      <protection/>
    </xf>
    <xf numFmtId="49" fontId="17" fillId="38" borderId="122" xfId="0" applyNumberFormat="1" applyFont="1" applyFill="1" applyBorder="1" applyAlignment="1" applyProtection="1">
      <alignment vertical="center" wrapText="1"/>
      <protection/>
    </xf>
    <xf numFmtId="0" fontId="3" fillId="0" borderId="134" xfId="0" applyFont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 wrapText="1"/>
    </xf>
    <xf numFmtId="49" fontId="2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49" fontId="2" fillId="0" borderId="99" xfId="0" applyNumberFormat="1" applyFont="1" applyFill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/>
    </xf>
    <xf numFmtId="49" fontId="2" fillId="0" borderId="82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>
      <alignment horizontal="center" vertical="center" textRotation="90" wrapText="1"/>
    </xf>
    <xf numFmtId="49" fontId="17" fillId="38" borderId="144" xfId="0" applyNumberFormat="1" applyFont="1" applyFill="1" applyBorder="1" applyAlignment="1" applyProtection="1">
      <alignment vertical="center" wrapText="1"/>
      <protection/>
    </xf>
    <xf numFmtId="49" fontId="17" fillId="38" borderId="119" xfId="0" applyNumberFormat="1" applyFont="1" applyFill="1" applyBorder="1" applyAlignment="1" applyProtection="1">
      <alignment vertical="center" wrapText="1"/>
      <protection/>
    </xf>
    <xf numFmtId="49" fontId="22" fillId="0" borderId="135" xfId="0" applyNumberFormat="1" applyFont="1" applyFill="1" applyBorder="1" applyAlignment="1" applyProtection="1">
      <alignment horizontal="center" vertical="center" wrapText="1"/>
      <protection/>
    </xf>
    <xf numFmtId="49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textRotation="90" wrapText="1"/>
    </xf>
    <xf numFmtId="49" fontId="2" fillId="0" borderId="41" xfId="0" applyNumberFormat="1" applyFont="1" applyBorder="1" applyAlignment="1" applyProtection="1">
      <alignment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99" xfId="0" applyFont="1" applyFill="1" applyBorder="1" applyAlignment="1">
      <alignment horizontal="center" vertical="center" textRotation="90" wrapText="1"/>
    </xf>
    <xf numFmtId="0" fontId="2" fillId="0" borderId="134" xfId="0" applyFont="1" applyBorder="1" applyAlignment="1">
      <alignment horizontal="center" vertical="center" textRotation="90" wrapText="1"/>
    </xf>
    <xf numFmtId="49" fontId="2" fillId="0" borderId="97" xfId="0" applyNumberFormat="1" applyFont="1" applyBorder="1" applyAlignment="1">
      <alignment vertical="center" wrapText="1"/>
    </xf>
    <xf numFmtId="49" fontId="2" fillId="0" borderId="134" xfId="0" applyNumberFormat="1" applyFont="1" applyBorder="1" applyAlignment="1">
      <alignment vertical="center" wrapText="1"/>
    </xf>
    <xf numFmtId="0" fontId="2" fillId="0" borderId="102" xfId="0" applyFont="1" applyBorder="1" applyAlignment="1">
      <alignment horizontal="center" vertical="center"/>
    </xf>
    <xf numFmtId="49" fontId="2" fillId="0" borderId="102" xfId="0" applyNumberFormat="1" applyFont="1" applyBorder="1" applyAlignment="1" applyProtection="1">
      <alignment horizontal="center" vertical="center"/>
      <protection/>
    </xf>
    <xf numFmtId="0" fontId="3" fillId="0" borderId="137" xfId="0" applyFont="1" applyBorder="1" applyAlignment="1">
      <alignment horizontal="center" vertical="center"/>
    </xf>
    <xf numFmtId="49" fontId="29" fillId="38" borderId="48" xfId="0" applyNumberFormat="1" applyFont="1" applyFill="1" applyBorder="1" applyAlignment="1" applyProtection="1">
      <alignment vertical="center" wrapText="1"/>
      <protection/>
    </xf>
    <xf numFmtId="49" fontId="29" fillId="38" borderId="34" xfId="0" applyNumberFormat="1" applyFont="1" applyFill="1" applyBorder="1" applyAlignment="1" applyProtection="1">
      <alignment vertical="center" wrapText="1"/>
      <protection/>
    </xf>
    <xf numFmtId="49" fontId="22" fillId="0" borderId="102" xfId="0" applyNumberFormat="1" applyFont="1" applyBorder="1" applyAlignment="1" applyProtection="1">
      <alignment horizontal="center" vertical="center" wrapText="1"/>
      <protection/>
    </xf>
    <xf numFmtId="0" fontId="2" fillId="0" borderId="102" xfId="0" applyFont="1" applyBorder="1" applyAlignment="1">
      <alignment horizontal="center" vertical="center" wrapText="1"/>
    </xf>
    <xf numFmtId="49" fontId="2" fillId="0" borderId="102" xfId="0" applyNumberFormat="1" applyFont="1" applyFill="1" applyBorder="1" applyAlignment="1">
      <alignment horizontal="center" vertical="center"/>
    </xf>
    <xf numFmtId="49" fontId="1" fillId="34" borderId="89" xfId="0" applyNumberFormat="1" applyFont="1" applyFill="1" applyBorder="1" applyAlignment="1" applyProtection="1">
      <alignment vertical="center" wrapText="1"/>
      <protection/>
    </xf>
    <xf numFmtId="0" fontId="1" fillId="34" borderId="83" xfId="0" applyFont="1" applyFill="1" applyBorder="1" applyAlignment="1">
      <alignment vertical="center" wrapText="1"/>
    </xf>
    <xf numFmtId="0" fontId="1" fillId="34" borderId="136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49" fontId="4" fillId="34" borderId="148" xfId="0" applyNumberFormat="1" applyFont="1" applyFill="1" applyBorder="1" applyAlignment="1" applyProtection="1">
      <alignment vertical="center" wrapText="1"/>
      <protection/>
    </xf>
    <xf numFmtId="49" fontId="4" fillId="34" borderId="115" xfId="0" applyNumberFormat="1" applyFont="1" applyFill="1" applyBorder="1" applyAlignment="1" applyProtection="1">
      <alignment vertical="center" wrapText="1"/>
      <protection/>
    </xf>
    <xf numFmtId="0" fontId="2" fillId="0" borderId="70" xfId="0" applyFont="1" applyBorder="1" applyAlignment="1">
      <alignment horizontal="center" vertical="center" textRotation="90" wrapText="1"/>
    </xf>
    <xf numFmtId="49" fontId="17" fillId="34" borderId="44" xfId="0" applyNumberFormat="1" applyFont="1" applyFill="1" applyBorder="1" applyAlignment="1" applyProtection="1">
      <alignment vertical="center" wrapText="1"/>
      <protection/>
    </xf>
    <xf numFmtId="49" fontId="17" fillId="34" borderId="124" xfId="0" applyNumberFormat="1" applyFont="1" applyFill="1" applyBorder="1" applyAlignment="1" applyProtection="1">
      <alignment vertical="center" wrapText="1"/>
      <protection/>
    </xf>
    <xf numFmtId="49" fontId="2" fillId="38" borderId="68" xfId="0" applyNumberFormat="1" applyFont="1" applyFill="1" applyBorder="1" applyAlignment="1" applyProtection="1">
      <alignment vertical="center" wrapText="1"/>
      <protection/>
    </xf>
    <xf numFmtId="49" fontId="2" fillId="38" borderId="18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42" borderId="83" xfId="0" applyNumberFormat="1" applyFont="1" applyFill="1" applyBorder="1" applyAlignment="1" applyProtection="1">
      <alignment vertical="center" wrapText="1"/>
      <protection/>
    </xf>
    <xf numFmtId="0" fontId="2" fillId="42" borderId="136" xfId="0" applyFont="1" applyFill="1" applyBorder="1" applyAlignment="1">
      <alignment vertical="center" wrapText="1"/>
    </xf>
    <xf numFmtId="49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24" xfId="0" applyBorder="1" applyAlignment="1">
      <alignment/>
    </xf>
    <xf numFmtId="49" fontId="2" fillId="0" borderId="114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7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40" fillId="0" borderId="124" xfId="0" applyFont="1" applyBorder="1" applyAlignment="1">
      <alignment/>
    </xf>
    <xf numFmtId="0" fontId="3" fillId="0" borderId="10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49" fontId="2" fillId="42" borderId="22" xfId="0" applyNumberFormat="1" applyFont="1" applyFill="1" applyBorder="1" applyAlignment="1" applyProtection="1">
      <alignment vertical="center" wrapText="1"/>
      <protection/>
    </xf>
    <xf numFmtId="0" fontId="2" fillId="42" borderId="23" xfId="0" applyFont="1" applyFill="1" applyBorder="1" applyAlignment="1">
      <alignment vertical="center" wrapText="1"/>
    </xf>
    <xf numFmtId="0" fontId="2" fillId="0" borderId="130" xfId="0" applyFont="1" applyBorder="1" applyAlignment="1">
      <alignment horizontal="left" vertical="center" wrapText="1"/>
    </xf>
    <xf numFmtId="0" fontId="2" fillId="0" borderId="128" xfId="0" applyFont="1" applyBorder="1" applyAlignment="1">
      <alignment horizontal="left" vertical="center" wrapText="1"/>
    </xf>
    <xf numFmtId="0" fontId="1" fillId="34" borderId="74" xfId="0" applyFont="1" applyFill="1" applyBorder="1" applyAlignment="1">
      <alignment vertical="center" wrapText="1"/>
    </xf>
    <xf numFmtId="0" fontId="1" fillId="34" borderId="122" xfId="0" applyFont="1" applyFill="1" applyBorder="1" applyAlignment="1">
      <alignment vertical="center" wrapText="1"/>
    </xf>
    <xf numFmtId="49" fontId="22" fillId="42" borderId="87" xfId="0" applyNumberFormat="1" applyFont="1" applyFill="1" applyBorder="1" applyAlignment="1" applyProtection="1">
      <alignment horizontal="left" vertical="center" wrapText="1"/>
      <protection/>
    </xf>
    <xf numFmtId="0" fontId="22" fillId="42" borderId="75" xfId="0" applyFont="1" applyFill="1" applyBorder="1" applyAlignment="1">
      <alignment horizontal="left" vertical="center" wrapText="1"/>
    </xf>
    <xf numFmtId="0" fontId="22" fillId="42" borderId="135" xfId="0" applyFont="1" applyFill="1" applyBorder="1" applyAlignment="1">
      <alignment horizontal="left" vertical="center" wrapText="1"/>
    </xf>
    <xf numFmtId="49" fontId="22" fillId="0" borderId="87" xfId="0" applyNumberFormat="1" applyFont="1" applyFill="1" applyBorder="1" applyAlignment="1" applyProtection="1">
      <alignment horizontal="center" vertical="center" wrapText="1"/>
      <protection/>
    </xf>
    <xf numFmtId="0" fontId="3" fillId="0" borderId="135" xfId="0" applyFont="1" applyBorder="1" applyAlignment="1">
      <alignment vertical="center" wrapText="1"/>
    </xf>
    <xf numFmtId="0" fontId="3" fillId="0" borderId="111" xfId="0" applyFont="1" applyBorder="1" applyAlignment="1">
      <alignment vertical="center" wrapText="1"/>
    </xf>
    <xf numFmtId="49" fontId="2" fillId="0" borderId="97" xfId="0" applyNumberFormat="1" applyFont="1" applyFill="1" applyBorder="1" applyAlignment="1" applyProtection="1">
      <alignment horizontal="center" vertical="center" wrapText="1"/>
      <protection/>
    </xf>
    <xf numFmtId="49" fontId="2" fillId="0" borderId="99" xfId="0" applyNumberFormat="1" applyFont="1" applyFill="1" applyBorder="1" applyAlignment="1" applyProtection="1">
      <alignment horizontal="center" vertical="center" wrapText="1"/>
      <protection/>
    </xf>
    <xf numFmtId="0" fontId="2" fillId="0" borderId="99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vertical="center" wrapText="1"/>
    </xf>
    <xf numFmtId="0" fontId="22" fillId="0" borderId="129" xfId="0" applyFont="1" applyBorder="1" applyAlignment="1">
      <alignment horizontal="center" vertical="center" textRotation="90" wrapText="1"/>
    </xf>
    <xf numFmtId="0" fontId="22" fillId="0" borderId="134" xfId="0" applyFont="1" applyBorder="1" applyAlignment="1">
      <alignment horizontal="center" vertical="center" textRotation="90" wrapText="1"/>
    </xf>
    <xf numFmtId="0" fontId="3" fillId="0" borderId="116" xfId="0" applyFont="1" applyBorder="1" applyAlignment="1">
      <alignment horizontal="center" vertical="center" textRotation="90" wrapText="1"/>
    </xf>
    <xf numFmtId="0" fontId="2" fillId="0" borderId="74" xfId="0" applyFont="1" applyBorder="1" applyAlignment="1">
      <alignment vertical="center" wrapText="1"/>
    </xf>
    <xf numFmtId="0" fontId="2" fillId="0" borderId="97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75" xfId="0" applyFont="1" applyBorder="1" applyAlignment="1">
      <alignment vertical="center"/>
    </xf>
    <xf numFmtId="49" fontId="2" fillId="0" borderId="97" xfId="0" applyNumberFormat="1" applyFont="1" applyFill="1" applyBorder="1" applyAlignment="1" applyProtection="1">
      <alignment horizontal="center" vertical="center" textRotation="90"/>
      <protection/>
    </xf>
    <xf numFmtId="49" fontId="2" fillId="0" borderId="99" xfId="0" applyNumberFormat="1" applyFont="1" applyFill="1" applyBorder="1" applyAlignment="1" applyProtection="1">
      <alignment horizontal="center" vertical="center" textRotation="90"/>
      <protection/>
    </xf>
    <xf numFmtId="49" fontId="2" fillId="0" borderId="96" xfId="0" applyNumberFormat="1" applyFont="1" applyFill="1" applyBorder="1" applyAlignment="1" applyProtection="1">
      <alignment horizontal="center" vertical="center" textRotation="90"/>
      <protection/>
    </xf>
    <xf numFmtId="0" fontId="3" fillId="0" borderId="96" xfId="0" applyFont="1" applyBorder="1" applyAlignment="1">
      <alignment horizontal="center" vertical="center" textRotation="90" wrapText="1"/>
    </xf>
    <xf numFmtId="49" fontId="22" fillId="0" borderId="135" xfId="0" applyNumberFormat="1" applyFont="1" applyBorder="1" applyAlignment="1" applyProtection="1">
      <alignment vertical="center" wrapText="1"/>
      <protection/>
    </xf>
    <xf numFmtId="0" fontId="3" fillId="0" borderId="1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60" xfId="0" applyFont="1" applyBorder="1" applyAlignment="1">
      <alignment horizontal="left" vertical="center" wrapText="1"/>
    </xf>
    <xf numFmtId="0" fontId="3" fillId="0" borderId="135" xfId="0" applyFont="1" applyBorder="1" applyAlignment="1">
      <alignment vertical="center"/>
    </xf>
    <xf numFmtId="0" fontId="17" fillId="0" borderId="53" xfId="0" applyFont="1" applyBorder="1" applyAlignment="1">
      <alignment vertical="center" wrapText="1"/>
    </xf>
    <xf numFmtId="0" fontId="25" fillId="37" borderId="56" xfId="0" applyFont="1" applyFill="1" applyBorder="1" applyAlignment="1">
      <alignment vertical="center" wrapText="1"/>
    </xf>
    <xf numFmtId="0" fontId="25" fillId="37" borderId="36" xfId="0" applyFont="1" applyFill="1" applyBorder="1" applyAlignment="1">
      <alignment vertical="center" wrapText="1"/>
    </xf>
    <xf numFmtId="49" fontId="2" fillId="0" borderId="74" xfId="0" applyNumberFormat="1" applyFont="1" applyFill="1" applyBorder="1" applyAlignment="1" applyProtection="1">
      <alignment vertical="center" wrapText="1"/>
      <protection/>
    </xf>
    <xf numFmtId="49" fontId="2" fillId="0" borderId="13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8" xfId="0" applyFont="1" applyBorder="1" applyAlignment="1">
      <alignment horizontal="center" vertical="center" wrapText="1"/>
    </xf>
    <xf numFmtId="49" fontId="2" fillId="0" borderId="97" xfId="0" applyNumberFormat="1" applyFont="1" applyBorder="1" applyAlignment="1">
      <alignment horizontal="center" vertical="center" wrapText="1"/>
    </xf>
    <xf numFmtId="49" fontId="2" fillId="38" borderId="74" xfId="0" applyNumberFormat="1" applyFont="1" applyFill="1" applyBorder="1" applyAlignment="1" applyProtection="1">
      <alignment vertical="center" wrapText="1"/>
      <protection/>
    </xf>
    <xf numFmtId="49" fontId="3" fillId="0" borderId="122" xfId="0" applyNumberFormat="1" applyFont="1" applyBorder="1" applyAlignment="1" applyProtection="1">
      <alignment vertical="center" wrapText="1"/>
      <protection/>
    </xf>
    <xf numFmtId="49" fontId="17" fillId="0" borderId="75" xfId="0" applyNumberFormat="1" applyFont="1" applyFill="1" applyBorder="1" applyAlignment="1" applyProtection="1">
      <alignment vertical="center" wrapText="1"/>
      <protection/>
    </xf>
    <xf numFmtId="49" fontId="17" fillId="0" borderId="135" xfId="0" applyNumberFormat="1" applyFont="1" applyFill="1" applyBorder="1" applyAlignment="1" applyProtection="1">
      <alignment vertical="center" wrapText="1"/>
      <protection/>
    </xf>
    <xf numFmtId="49" fontId="2" fillId="0" borderId="74" xfId="0" applyNumberFormat="1" applyFont="1" applyFill="1" applyBorder="1" applyAlignment="1" applyProtection="1">
      <alignment horizontal="left" vertical="center" wrapText="1"/>
      <protection/>
    </xf>
    <xf numFmtId="49" fontId="2" fillId="0" borderId="34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Border="1" applyAlignment="1" applyProtection="1">
      <alignment vertical="center" wrapText="1"/>
      <protection/>
    </xf>
    <xf numFmtId="49" fontId="17" fillId="0" borderId="94" xfId="0" applyNumberFormat="1" applyFont="1" applyFill="1" applyBorder="1" applyAlignment="1" applyProtection="1">
      <alignment vertical="center" wrapText="1"/>
      <protection/>
    </xf>
    <xf numFmtId="49" fontId="17" fillId="0" borderId="122" xfId="0" applyNumberFormat="1" applyFont="1" applyBorder="1" applyAlignment="1" applyProtection="1">
      <alignment vertical="center" wrapText="1"/>
      <protection/>
    </xf>
    <xf numFmtId="49" fontId="17" fillId="0" borderId="111" xfId="0" applyNumberFormat="1" applyFont="1" applyFill="1" applyBorder="1" applyAlignment="1" applyProtection="1">
      <alignment vertical="center" wrapText="1"/>
      <protection/>
    </xf>
    <xf numFmtId="0" fontId="3" fillId="0" borderId="55" xfId="0" applyFont="1" applyBorder="1" applyAlignment="1">
      <alignment horizontal="center" vertical="center" textRotation="90" wrapText="1"/>
    </xf>
    <xf numFmtId="49" fontId="2" fillId="0" borderId="83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24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37" xfId="0" applyNumberFormat="1" applyFont="1" applyBorder="1" applyAlignment="1" applyProtection="1">
      <alignment horizontal="center" vertical="center" wrapText="1"/>
      <protection/>
    </xf>
    <xf numFmtId="49" fontId="22" fillId="0" borderId="98" xfId="0" applyNumberFormat="1" applyFont="1" applyBorder="1" applyAlignment="1" applyProtection="1">
      <alignment horizontal="center" vertical="center" wrapText="1"/>
      <protection/>
    </xf>
    <xf numFmtId="49" fontId="2" fillId="0" borderId="96" xfId="0" applyNumberFormat="1" applyFont="1" applyFill="1" applyBorder="1" applyAlignment="1" applyProtection="1">
      <alignment horizontal="center" vertical="center" wrapText="1"/>
      <protection/>
    </xf>
    <xf numFmtId="49" fontId="22" fillId="0" borderId="96" xfId="0" applyNumberFormat="1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>
      <alignment vertical="center" wrapText="1"/>
    </xf>
    <xf numFmtId="49" fontId="17" fillId="0" borderId="94" xfId="0" applyNumberFormat="1" applyFont="1" applyFill="1" applyBorder="1" applyAlignment="1" applyProtection="1">
      <alignment horizontal="left" vertical="center" wrapText="1"/>
      <protection/>
    </xf>
    <xf numFmtId="49" fontId="30" fillId="0" borderId="53" xfId="0" applyNumberFormat="1" applyFont="1" applyBorder="1" applyAlignment="1" applyProtection="1">
      <alignment vertical="center" wrapText="1"/>
      <protection/>
    </xf>
    <xf numFmtId="0" fontId="22" fillId="0" borderId="135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49" fontId="22" fillId="0" borderId="100" xfId="0" applyNumberFormat="1" applyFont="1" applyBorder="1" applyAlignment="1" applyProtection="1">
      <alignment vertical="center" wrapText="1"/>
      <protection/>
    </xf>
    <xf numFmtId="0" fontId="3" fillId="0" borderId="98" xfId="0" applyFont="1" applyBorder="1" applyAlignment="1">
      <alignment vertical="center" wrapText="1"/>
    </xf>
    <xf numFmtId="0" fontId="3" fillId="0" borderId="96" xfId="0" applyFont="1" applyBorder="1" applyAlignment="1">
      <alignment/>
    </xf>
    <xf numFmtId="49" fontId="22" fillId="0" borderId="23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2" fillId="0" borderId="125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49" fontId="17" fillId="0" borderId="87" xfId="0" applyNumberFormat="1" applyFont="1" applyFill="1" applyBorder="1" applyAlignment="1" applyProtection="1">
      <alignment vertical="center" wrapText="1"/>
      <protection/>
    </xf>
    <xf numFmtId="49" fontId="17" fillId="0" borderId="75" xfId="0" applyNumberFormat="1" applyFont="1" applyBorder="1" applyAlignment="1" applyProtection="1">
      <alignment vertical="center" wrapText="1"/>
      <protection/>
    </xf>
    <xf numFmtId="49" fontId="22" fillId="0" borderId="87" xfId="0" applyNumberFormat="1" applyFont="1" applyFill="1" applyBorder="1" applyAlignment="1" applyProtection="1">
      <alignment vertical="center" wrapText="1"/>
      <protection/>
    </xf>
    <xf numFmtId="0" fontId="22" fillId="0" borderId="75" xfId="0" applyFont="1" applyBorder="1" applyAlignment="1">
      <alignment vertical="center" wrapText="1"/>
    </xf>
    <xf numFmtId="0" fontId="22" fillId="0" borderId="111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49" fontId="17" fillId="0" borderId="142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/>
    </xf>
    <xf numFmtId="0" fontId="3" fillId="0" borderId="139" xfId="0" applyFont="1" applyBorder="1" applyAlignment="1">
      <alignment/>
    </xf>
    <xf numFmtId="49" fontId="17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9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3" fillId="0" borderId="144" xfId="0" applyFont="1" applyBorder="1" applyAlignment="1">
      <alignment wrapText="1"/>
    </xf>
    <xf numFmtId="0" fontId="25" fillId="0" borderId="14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49" fontId="2" fillId="0" borderId="97" xfId="0" applyNumberFormat="1" applyFont="1" applyBorder="1" applyAlignment="1">
      <alignment horizontal="center" vertical="center" textRotation="90" wrapText="1"/>
    </xf>
    <xf numFmtId="0" fontId="3" fillId="0" borderId="134" xfId="0" applyFont="1" applyBorder="1" applyAlignment="1">
      <alignment wrapText="1"/>
    </xf>
    <xf numFmtId="49" fontId="2" fillId="0" borderId="125" xfId="0" applyNumberFormat="1" applyFont="1" applyBorder="1" applyAlignment="1">
      <alignment horizontal="center" vertical="center" textRotation="90" wrapText="1"/>
    </xf>
    <xf numFmtId="0" fontId="3" fillId="0" borderId="1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/>
    </xf>
    <xf numFmtId="0" fontId="23" fillId="0" borderId="56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0" fillId="0" borderId="144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17" fillId="0" borderId="53" xfId="0" applyFont="1" applyFill="1" applyBorder="1" applyAlignment="1">
      <alignment vertical="center"/>
    </xf>
    <xf numFmtId="0" fontId="17" fillId="0" borderId="74" xfId="0" applyFont="1" applyFill="1" applyBorder="1" applyAlignment="1">
      <alignment vertical="center"/>
    </xf>
    <xf numFmtId="0" fontId="17" fillId="0" borderId="74" xfId="0" applyFont="1" applyFill="1" applyBorder="1" applyAlignment="1">
      <alignment/>
    </xf>
    <xf numFmtId="0" fontId="17" fillId="0" borderId="185" xfId="0" applyFont="1" applyBorder="1" applyAlignment="1">
      <alignment/>
    </xf>
    <xf numFmtId="0" fontId="17" fillId="0" borderId="130" xfId="0" applyFont="1" applyBorder="1" applyAlignment="1">
      <alignment vertical="center"/>
    </xf>
    <xf numFmtId="0" fontId="17" fillId="0" borderId="183" xfId="0" applyFont="1" applyBorder="1" applyAlignment="1">
      <alignment/>
    </xf>
    <xf numFmtId="0" fontId="17" fillId="0" borderId="186" xfId="0" applyFont="1" applyBorder="1" applyAlignment="1">
      <alignment/>
    </xf>
    <xf numFmtId="0" fontId="17" fillId="0" borderId="74" xfId="0" applyFont="1" applyBorder="1" applyAlignment="1">
      <alignment wrapText="1"/>
    </xf>
    <xf numFmtId="0" fontId="17" fillId="0" borderId="74" xfId="0" applyFont="1" applyBorder="1" applyAlignment="1">
      <alignment/>
    </xf>
    <xf numFmtId="0" fontId="17" fillId="0" borderId="53" xfId="0" applyFont="1" applyBorder="1" applyAlignment="1">
      <alignment horizontal="left"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17" fillId="0" borderId="99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vertical="center" wrapText="1"/>
    </xf>
    <xf numFmtId="0" fontId="17" fillId="0" borderId="75" xfId="0" applyFont="1" applyFill="1" applyBorder="1" applyAlignment="1">
      <alignment vertical="center" wrapText="1"/>
    </xf>
    <xf numFmtId="0" fontId="17" fillId="0" borderId="75" xfId="0" applyFont="1" applyFill="1" applyBorder="1" applyAlignment="1">
      <alignment vertical="center"/>
    </xf>
    <xf numFmtId="0" fontId="17" fillId="0" borderId="187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53" xfId="0" applyFont="1" applyFill="1" applyBorder="1" applyAlignment="1">
      <alignment vertical="center" wrapText="1"/>
    </xf>
    <xf numFmtId="0" fontId="17" fillId="0" borderId="74" xfId="0" applyFont="1" applyFill="1" applyBorder="1" applyAlignment="1">
      <alignment vertical="center" wrapText="1"/>
    </xf>
    <xf numFmtId="0" fontId="0" fillId="0" borderId="76" xfId="0" applyFill="1" applyBorder="1" applyAlignment="1">
      <alignment/>
    </xf>
    <xf numFmtId="0" fontId="0" fillId="0" borderId="151" xfId="0" applyFill="1" applyBorder="1" applyAlignment="1">
      <alignment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17" fillId="0" borderId="97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71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6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50" xfId="0" applyFont="1" applyBorder="1" applyAlignment="1">
      <alignment/>
    </xf>
    <xf numFmtId="0" fontId="17" fillId="0" borderId="50" xfId="0" applyFont="1" applyBorder="1" applyAlignment="1">
      <alignment vertical="center" wrapText="1"/>
    </xf>
    <xf numFmtId="0" fontId="17" fillId="0" borderId="76" xfId="0" applyFont="1" applyBorder="1" applyAlignment="1">
      <alignment/>
    </xf>
    <xf numFmtId="0" fontId="17" fillId="0" borderId="151" xfId="0" applyFont="1" applyBorder="1" applyAlignment="1">
      <alignment/>
    </xf>
    <xf numFmtId="0" fontId="17" fillId="0" borderId="46" xfId="0" applyFont="1" applyBorder="1" applyAlignment="1">
      <alignment vertical="center" wrapText="1"/>
    </xf>
    <xf numFmtId="0" fontId="17" fillId="0" borderId="83" xfId="0" applyFont="1" applyBorder="1" applyAlignment="1">
      <alignment wrapText="1"/>
    </xf>
    <xf numFmtId="0" fontId="17" fillId="0" borderId="83" xfId="0" applyFont="1" applyBorder="1" applyAlignment="1">
      <alignment/>
    </xf>
    <xf numFmtId="0" fontId="17" fillId="0" borderId="188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3" fillId="0" borderId="142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181" xfId="0" applyBorder="1" applyAlignment="1">
      <alignment/>
    </xf>
    <xf numFmtId="0" fontId="0" fillId="0" borderId="111" xfId="0" applyBorder="1" applyAlignment="1">
      <alignment/>
    </xf>
    <xf numFmtId="0" fontId="0" fillId="0" borderId="73" xfId="0" applyBorder="1" applyAlignment="1">
      <alignment/>
    </xf>
    <xf numFmtId="0" fontId="0" fillId="0" borderId="189" xfId="0" applyBorder="1" applyAlignment="1">
      <alignment/>
    </xf>
    <xf numFmtId="0" fontId="17" fillId="0" borderId="143" xfId="0" applyFont="1" applyBorder="1" applyAlignment="1">
      <alignment horizontal="center" vertical="center" textRotation="90" wrapText="1"/>
    </xf>
    <xf numFmtId="0" fontId="17" fillId="0" borderId="126" xfId="0" applyFont="1" applyBorder="1" applyAlignment="1">
      <alignment horizontal="center" vertical="center" textRotation="90" wrapText="1"/>
    </xf>
    <xf numFmtId="0" fontId="46" fillId="37" borderId="87" xfId="0" applyFont="1" applyFill="1" applyBorder="1" applyAlignment="1">
      <alignment horizontal="left" vertical="center" wrapText="1"/>
    </xf>
    <xf numFmtId="0" fontId="0" fillId="0" borderId="75" xfId="0" applyBorder="1" applyAlignment="1">
      <alignment/>
    </xf>
    <xf numFmtId="0" fontId="0" fillId="0" borderId="187" xfId="0" applyBorder="1" applyAlignment="1">
      <alignment/>
    </xf>
    <xf numFmtId="49" fontId="2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3" fillId="0" borderId="83" xfId="0" applyFont="1" applyFill="1" applyBorder="1" applyAlignment="1">
      <alignment/>
    </xf>
    <xf numFmtId="0" fontId="3" fillId="0" borderId="188" xfId="0" applyFont="1" applyFill="1" applyBorder="1" applyAlignment="1">
      <alignment/>
    </xf>
    <xf numFmtId="49" fontId="22" fillId="0" borderId="48" xfId="0" applyNumberFormat="1" applyFont="1" applyFill="1" applyBorder="1" applyAlignment="1" applyProtection="1">
      <alignment vertical="center" wrapText="1"/>
      <protection/>
    </xf>
    <xf numFmtId="0" fontId="3" fillId="0" borderId="34" xfId="0" applyFont="1" applyFill="1" applyBorder="1" applyAlignment="1">
      <alignment/>
    </xf>
    <xf numFmtId="0" fontId="3" fillId="0" borderId="155" xfId="0" applyFont="1" applyFill="1" applyBorder="1" applyAlignment="1">
      <alignment/>
    </xf>
    <xf numFmtId="49" fontId="2" fillId="0" borderId="48" xfId="0" applyNumberFormat="1" applyFont="1" applyFill="1" applyBorder="1" applyAlignment="1" applyProtection="1">
      <alignment vertical="center" wrapText="1"/>
      <protection/>
    </xf>
    <xf numFmtId="0" fontId="3" fillId="0" borderId="86" xfId="0" applyFont="1" applyFill="1" applyBorder="1" applyAlignment="1">
      <alignment/>
    </xf>
    <xf numFmtId="0" fontId="3" fillId="0" borderId="158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7" fillId="0" borderId="135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7" fillId="0" borderId="122" xfId="0" applyFont="1" applyFill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23" xfId="0" applyFont="1" applyBorder="1" applyAlignment="1">
      <alignment/>
    </xf>
    <xf numFmtId="0" fontId="46" fillId="37" borderId="94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0" fillId="0" borderId="122" xfId="0" applyBorder="1" applyAlignment="1">
      <alignment/>
    </xf>
    <xf numFmtId="49" fontId="2" fillId="35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9" fontId="2" fillId="35" borderId="68" xfId="0" applyNumberFormat="1" applyFont="1" applyFill="1" applyBorder="1" applyAlignment="1" applyProtection="1">
      <alignment vertical="center" wrapText="1"/>
      <protection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49" fontId="2" fillId="35" borderId="48" xfId="0" applyNumberFormat="1" applyFont="1" applyFill="1" applyBorder="1" applyAlignment="1" applyProtection="1">
      <alignment vertical="center" wrapText="1"/>
      <protection/>
    </xf>
    <xf numFmtId="0" fontId="2" fillId="35" borderId="34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49" fontId="2" fillId="35" borderId="50" xfId="0" applyNumberFormat="1" applyFont="1" applyFill="1" applyBorder="1" applyAlignment="1" applyProtection="1">
      <alignment vertical="center" wrapText="1"/>
      <protection/>
    </xf>
    <xf numFmtId="0" fontId="35" fillId="0" borderId="76" xfId="0" applyFont="1" applyBorder="1" applyAlignment="1">
      <alignment/>
    </xf>
    <xf numFmtId="0" fontId="35" fillId="0" borderId="24" xfId="0" applyFont="1" applyBorder="1" applyAlignment="1">
      <alignment/>
    </xf>
    <xf numFmtId="0" fontId="0" fillId="0" borderId="139" xfId="0" applyBorder="1" applyAlignment="1">
      <alignment/>
    </xf>
    <xf numFmtId="0" fontId="0" fillId="0" borderId="124" xfId="0" applyBorder="1" applyAlignment="1">
      <alignment/>
    </xf>
    <xf numFmtId="0" fontId="17" fillId="0" borderId="52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97" xfId="0" applyFont="1" applyBorder="1" applyAlignment="1">
      <alignment horizontal="center" vertical="center" textRotation="90"/>
    </xf>
    <xf numFmtId="0" fontId="0" fillId="0" borderId="99" xfId="0" applyBorder="1" applyAlignment="1">
      <alignment horizontal="center" vertical="center" textRotation="90"/>
    </xf>
    <xf numFmtId="0" fontId="0" fillId="0" borderId="134" xfId="0" applyBorder="1" applyAlignment="1">
      <alignment horizontal="center" vertical="center" textRotation="90"/>
    </xf>
    <xf numFmtId="0" fontId="0" fillId="0" borderId="98" xfId="0" applyBorder="1" applyAlignment="1">
      <alignment horizontal="center" vertical="center"/>
    </xf>
    <xf numFmtId="49" fontId="38" fillId="0" borderId="100" xfId="0" applyNumberFormat="1" applyFont="1" applyBorder="1" applyAlignment="1">
      <alignment horizontal="center" vertical="center"/>
    </xf>
    <xf numFmtId="0" fontId="1" fillId="45" borderId="70" xfId="0" applyFont="1" applyFill="1" applyBorder="1" applyAlignment="1">
      <alignment horizontal="center" vertical="top"/>
    </xf>
    <xf numFmtId="0" fontId="0" fillId="45" borderId="70" xfId="0" applyFill="1" applyBorder="1" applyAlignment="1">
      <alignment horizontal="center" vertical="top"/>
    </xf>
    <xf numFmtId="0" fontId="0" fillId="45" borderId="43" xfId="0" applyFill="1" applyBorder="1" applyAlignment="1">
      <alignment horizontal="center" vertical="top"/>
    </xf>
    <xf numFmtId="0" fontId="1" fillId="45" borderId="99" xfId="0" applyFont="1" applyFill="1" applyBorder="1" applyAlignment="1">
      <alignment horizontal="left" vertical="top" wrapText="1"/>
    </xf>
    <xf numFmtId="0" fontId="0" fillId="45" borderId="99" xfId="0" applyFill="1" applyBorder="1" applyAlignment="1">
      <alignment horizontal="left" vertical="top" wrapText="1"/>
    </xf>
    <xf numFmtId="0" fontId="0" fillId="45" borderId="96" xfId="0" applyFill="1" applyBorder="1" applyAlignment="1">
      <alignment horizontal="left" vertical="top" wrapText="1"/>
    </xf>
    <xf numFmtId="0" fontId="1" fillId="45" borderId="73" xfId="0" applyFont="1" applyFill="1" applyBorder="1" applyAlignment="1">
      <alignment horizontal="left" vertical="top" wrapText="1"/>
    </xf>
    <xf numFmtId="0" fontId="3" fillId="45" borderId="0" xfId="0" applyFont="1" applyFill="1" applyBorder="1" applyAlignment="1">
      <alignment vertical="top"/>
    </xf>
    <xf numFmtId="0" fontId="22" fillId="0" borderId="46" xfId="0" applyFont="1" applyFill="1" applyBorder="1" applyAlignment="1">
      <alignment vertical="center" wrapText="1"/>
    </xf>
    <xf numFmtId="0" fontId="0" fillId="0" borderId="136" xfId="0" applyBorder="1" applyAlignment="1">
      <alignment vertical="center" wrapText="1"/>
    </xf>
    <xf numFmtId="49" fontId="2" fillId="0" borderId="100" xfId="0" applyNumberFormat="1" applyFont="1" applyFill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49" fontId="1" fillId="0" borderId="140" xfId="0" applyNumberFormat="1" applyFont="1" applyBorder="1" applyAlignment="1">
      <alignment horizontal="center" vertical="top"/>
    </xf>
    <xf numFmtId="49" fontId="1" fillId="0" borderId="99" xfId="0" applyNumberFormat="1" applyFont="1" applyBorder="1" applyAlignment="1">
      <alignment horizontal="center" vertical="top"/>
    </xf>
    <xf numFmtId="49" fontId="1" fillId="0" borderId="134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left" vertical="top" wrapText="1"/>
    </xf>
    <xf numFmtId="0" fontId="1" fillId="0" borderId="119" xfId="0" applyFont="1" applyBorder="1" applyAlignment="1">
      <alignment horizontal="left" vertical="top" wrapText="1"/>
    </xf>
    <xf numFmtId="49" fontId="2" fillId="0" borderId="97" xfId="0" applyNumberFormat="1" applyFont="1" applyFill="1" applyBorder="1" applyAlignment="1">
      <alignment horizontal="center" vertical="center" wrapText="1"/>
    </xf>
    <xf numFmtId="49" fontId="2" fillId="0" borderId="96" xfId="0" applyNumberFormat="1" applyFont="1" applyFill="1" applyBorder="1" applyAlignment="1">
      <alignment horizontal="center" vertical="center" wrapText="1"/>
    </xf>
    <xf numFmtId="49" fontId="2" fillId="0" borderId="96" xfId="0" applyNumberFormat="1" applyFon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 textRotation="90" wrapText="1"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/>
    </xf>
    <xf numFmtId="0" fontId="4" fillId="0" borderId="140" xfId="0" applyFont="1" applyBorder="1" applyAlignment="1">
      <alignment horizontal="center" vertical="top"/>
    </xf>
    <xf numFmtId="0" fontId="4" fillId="0" borderId="99" xfId="0" applyFont="1" applyBorder="1" applyAlignment="1">
      <alignment horizontal="center" vertical="top"/>
    </xf>
    <xf numFmtId="0" fontId="4" fillId="0" borderId="134" xfId="0" applyFont="1" applyBorder="1" applyAlignment="1">
      <alignment horizontal="center" vertical="top"/>
    </xf>
    <xf numFmtId="0" fontId="1" fillId="0" borderId="53" xfId="0" applyFont="1" applyFill="1" applyBorder="1" applyAlignment="1">
      <alignment horizontal="left" vertical="top" wrapText="1"/>
    </xf>
    <xf numFmtId="0" fontId="2" fillId="0" borderId="122" xfId="0" applyFont="1" applyBorder="1" applyAlignment="1">
      <alignment wrapText="1"/>
    </xf>
    <xf numFmtId="49" fontId="1" fillId="0" borderId="97" xfId="0" applyNumberFormat="1" applyFont="1" applyFill="1" applyBorder="1" applyAlignment="1">
      <alignment horizontal="center" vertical="top"/>
    </xf>
    <xf numFmtId="49" fontId="1" fillId="0" borderId="99" xfId="0" applyNumberFormat="1" applyFont="1" applyFill="1" applyBorder="1" applyAlignment="1">
      <alignment horizontal="center" vertical="top"/>
    </xf>
    <xf numFmtId="0" fontId="2" fillId="0" borderId="122" xfId="0" applyFont="1" applyBorder="1" applyAlignment="1">
      <alignment horizontal="left" wrapText="1"/>
    </xf>
    <xf numFmtId="0" fontId="22" fillId="0" borderId="97" xfId="0" applyFont="1" applyFill="1" applyBorder="1" applyAlignment="1">
      <alignment horizontal="center" vertical="center" textRotation="90" wrapText="1"/>
    </xf>
    <xf numFmtId="0" fontId="22" fillId="0" borderId="99" xfId="0" applyFont="1" applyBorder="1" applyAlignment="1">
      <alignment horizontal="center" vertical="center" textRotation="90" wrapText="1"/>
    </xf>
    <xf numFmtId="0" fontId="22" fillId="0" borderId="96" xfId="0" applyFont="1" applyBorder="1" applyAlignment="1">
      <alignment horizontal="center" vertical="center" textRotation="90" wrapText="1"/>
    </xf>
    <xf numFmtId="0" fontId="22" fillId="0" borderId="54" xfId="0" applyFont="1" applyFill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99" xfId="0" applyFont="1" applyBorder="1" applyAlignment="1">
      <alignment horizontal="center" vertical="top"/>
    </xf>
    <xf numFmtId="0" fontId="3" fillId="0" borderId="96" xfId="0" applyFont="1" applyBorder="1" applyAlignment="1">
      <alignment horizontal="center" vertical="top"/>
    </xf>
    <xf numFmtId="0" fontId="3" fillId="0" borderId="70" xfId="0" applyFont="1" applyBorder="1" applyAlignment="1">
      <alignment/>
    </xf>
    <xf numFmtId="0" fontId="3" fillId="0" borderId="55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134" xfId="0" applyFont="1" applyBorder="1" applyAlignment="1">
      <alignment/>
    </xf>
    <xf numFmtId="0" fontId="3" fillId="0" borderId="99" xfId="0" applyFont="1" applyBorder="1" applyAlignment="1">
      <alignment wrapText="1"/>
    </xf>
    <xf numFmtId="0" fontId="3" fillId="0" borderId="96" xfId="0" applyFont="1" applyBorder="1" applyAlignment="1">
      <alignment wrapText="1"/>
    </xf>
    <xf numFmtId="0" fontId="26" fillId="44" borderId="141" xfId="0" applyFont="1" applyFill="1" applyBorder="1" applyAlignment="1">
      <alignment horizontal="left" vertical="top" wrapText="1"/>
    </xf>
    <xf numFmtId="0" fontId="22" fillId="0" borderId="139" xfId="0" applyFont="1" applyBorder="1" applyAlignment="1">
      <alignment horizontal="left" vertical="top" wrapText="1"/>
    </xf>
    <xf numFmtId="0" fontId="2" fillId="0" borderId="134" xfId="0" applyFont="1" applyBorder="1" applyAlignment="1">
      <alignment horizontal="center" vertical="center"/>
    </xf>
    <xf numFmtId="0" fontId="1" fillId="45" borderId="44" xfId="0" applyFont="1" applyFill="1" applyBorder="1" applyAlignment="1">
      <alignment horizontal="left" vertical="top" wrapText="1"/>
    </xf>
    <xf numFmtId="0" fontId="3" fillId="0" borderId="124" xfId="0" applyFont="1" applyBorder="1" applyAlignment="1">
      <alignment/>
    </xf>
    <xf numFmtId="49" fontId="1" fillId="0" borderId="97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left" vertical="center" wrapText="1"/>
    </xf>
    <xf numFmtId="49" fontId="2" fillId="0" borderId="137" xfId="0" applyNumberFormat="1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top"/>
    </xf>
    <xf numFmtId="0" fontId="26" fillId="0" borderId="53" xfId="0" applyFont="1" applyBorder="1" applyAlignment="1">
      <alignment horizontal="left" vertical="center" wrapText="1"/>
    </xf>
    <xf numFmtId="0" fontId="22" fillId="0" borderId="122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2" fillId="0" borderId="122" xfId="0" applyFont="1" applyBorder="1" applyAlignment="1">
      <alignment vertical="center" wrapText="1"/>
    </xf>
    <xf numFmtId="0" fontId="3" fillId="0" borderId="70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49" fontId="1" fillId="44" borderId="99" xfId="0" applyNumberFormat="1" applyFont="1" applyFill="1" applyBorder="1" applyAlignment="1">
      <alignment horizontal="center" vertical="top"/>
    </xf>
    <xf numFmtId="0" fontId="1" fillId="45" borderId="71" xfId="0" applyFont="1" applyFill="1" applyBorder="1" applyAlignment="1">
      <alignment horizontal="left" vertical="top" wrapText="1"/>
    </xf>
    <xf numFmtId="0" fontId="22" fillId="0" borderId="136" xfId="0" applyFont="1" applyFill="1" applyBorder="1" applyAlignment="1">
      <alignment vertical="center" wrapText="1"/>
    </xf>
    <xf numFmtId="0" fontId="1" fillId="0" borderId="53" xfId="0" applyFont="1" applyBorder="1" applyAlignment="1">
      <alignment horizontal="left" vertical="top" wrapText="1"/>
    </xf>
    <xf numFmtId="0" fontId="3" fillId="0" borderId="122" xfId="0" applyFont="1" applyBorder="1" applyAlignment="1">
      <alignment wrapText="1"/>
    </xf>
    <xf numFmtId="49" fontId="1" fillId="0" borderId="96" xfId="0" applyNumberFormat="1" applyFont="1" applyBorder="1" applyAlignment="1">
      <alignment horizontal="center" vertical="top"/>
    </xf>
    <xf numFmtId="0" fontId="1" fillId="0" borderId="101" xfId="0" applyFont="1" applyBorder="1" applyAlignment="1">
      <alignment horizontal="left" vertical="top" wrapText="1"/>
    </xf>
    <xf numFmtId="0" fontId="3" fillId="0" borderId="101" xfId="0" applyFont="1" applyBorder="1" applyAlignment="1">
      <alignment wrapText="1"/>
    </xf>
    <xf numFmtId="0" fontId="1" fillId="0" borderId="96" xfId="0" applyFont="1" applyBorder="1" applyAlignment="1">
      <alignment horizontal="left" vertical="top" wrapText="1"/>
    </xf>
    <xf numFmtId="0" fontId="3" fillId="0" borderId="99" xfId="0" applyFont="1" applyBorder="1" applyAlignment="1">
      <alignment horizontal="center" vertical="center" textRotation="90" wrapText="1"/>
    </xf>
    <xf numFmtId="0" fontId="22" fillId="0" borderId="97" xfId="0" applyFont="1" applyBorder="1" applyAlignment="1">
      <alignment vertical="center" textRotation="90"/>
    </xf>
    <xf numFmtId="0" fontId="40" fillId="0" borderId="99" xfId="0" applyFont="1" applyBorder="1" applyAlignment="1">
      <alignment vertical="center" textRotation="90"/>
    </xf>
    <xf numFmtId="0" fontId="40" fillId="0" borderId="134" xfId="0" applyFont="1" applyBorder="1" applyAlignment="1">
      <alignment vertical="center" textRotation="90"/>
    </xf>
    <xf numFmtId="0" fontId="3" fillId="0" borderId="100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49" fontId="1" fillId="36" borderId="53" xfId="0" applyNumberFormat="1" applyFont="1" applyFill="1" applyBorder="1" applyAlignment="1" applyProtection="1">
      <alignment vertical="center" wrapText="1"/>
      <protection/>
    </xf>
    <xf numFmtId="0" fontId="0" fillId="0" borderId="122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54" xfId="0" applyFont="1" applyBorder="1" applyAlignment="1">
      <alignment horizontal="center"/>
    </xf>
    <xf numFmtId="0" fontId="2" fillId="0" borderId="97" xfId="0" applyFont="1" applyBorder="1" applyAlignment="1">
      <alignment horizontal="center" vertical="center" textRotation="90"/>
    </xf>
    <xf numFmtId="0" fontId="35" fillId="0" borderId="99" xfId="0" applyFont="1" applyBorder="1" applyAlignment="1">
      <alignment horizontal="center" vertical="center" textRotation="90"/>
    </xf>
    <xf numFmtId="0" fontId="35" fillId="0" borderId="134" xfId="0" applyFont="1" applyBorder="1" applyAlignment="1">
      <alignment horizontal="center" vertical="center" textRotation="90"/>
    </xf>
    <xf numFmtId="49" fontId="1" fillId="6" borderId="53" xfId="0" applyNumberFormat="1" applyFont="1" applyFill="1" applyBorder="1" applyAlignment="1" applyProtection="1">
      <alignment vertical="center" wrapText="1"/>
      <protection/>
    </xf>
    <xf numFmtId="0" fontId="40" fillId="0" borderId="96" xfId="0" applyFont="1" applyBorder="1" applyAlignment="1">
      <alignment vertical="center" textRotation="90"/>
    </xf>
    <xf numFmtId="0" fontId="2" fillId="0" borderId="100" xfId="0" applyFont="1" applyBorder="1" applyAlignment="1">
      <alignment horizontal="center" vertical="center"/>
    </xf>
    <xf numFmtId="0" fontId="4" fillId="0" borderId="99" xfId="0" applyFont="1" applyBorder="1" applyAlignment="1">
      <alignment horizontal="left" vertical="top" wrapText="1"/>
    </xf>
    <xf numFmtId="0" fontId="4" fillId="0" borderId="96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/>
    </xf>
    <xf numFmtId="0" fontId="3" fillId="0" borderId="54" xfId="0" applyFont="1" applyBorder="1" applyAlignment="1">
      <alignment horizontal="center" vertical="center" textRotation="90"/>
    </xf>
    <xf numFmtId="0" fontId="3" fillId="0" borderId="70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4" fillId="0" borderId="97" xfId="0" applyFont="1" applyBorder="1" applyAlignment="1">
      <alignment horizontal="center" vertical="top" textRotation="90"/>
    </xf>
    <xf numFmtId="0" fontId="3" fillId="0" borderId="99" xfId="0" applyFont="1" applyBorder="1" applyAlignment="1">
      <alignment horizontal="center" vertical="top" textRotation="90"/>
    </xf>
    <xf numFmtId="0" fontId="3" fillId="0" borderId="134" xfId="0" applyFont="1" applyBorder="1" applyAlignment="1">
      <alignment horizontal="center" vertical="top" textRotation="90"/>
    </xf>
    <xf numFmtId="49" fontId="1" fillId="31" borderId="53" xfId="0" applyNumberFormat="1" applyFont="1" applyFill="1" applyBorder="1" applyAlignment="1">
      <alignment vertical="center" wrapText="1"/>
    </xf>
    <xf numFmtId="0" fontId="3" fillId="0" borderId="99" xfId="0" applyFont="1" applyBorder="1" applyAlignment="1">
      <alignment horizontal="center" vertical="center" textRotation="90"/>
    </xf>
    <xf numFmtId="0" fontId="3" fillId="0" borderId="134" xfId="0" applyFont="1" applyBorder="1" applyAlignment="1">
      <alignment horizontal="center" vertical="center" textRotation="90"/>
    </xf>
    <xf numFmtId="49" fontId="2" fillId="0" borderId="134" xfId="0" applyNumberFormat="1" applyFont="1" applyBorder="1" applyAlignment="1">
      <alignment horizontal="center" vertical="center"/>
    </xf>
    <xf numFmtId="49" fontId="1" fillId="31" borderId="101" xfId="0" applyNumberFormat="1" applyFont="1" applyFill="1" applyBorder="1" applyAlignment="1">
      <alignment vertical="center" wrapText="1"/>
    </xf>
    <xf numFmtId="0" fontId="3" fillId="0" borderId="101" xfId="0" applyFont="1" applyBorder="1" applyAlignment="1">
      <alignment vertical="center"/>
    </xf>
    <xf numFmtId="0" fontId="2" fillId="0" borderId="99" xfId="0" applyFont="1" applyBorder="1" applyAlignment="1">
      <alignment horizontal="center" vertical="center" textRotation="90"/>
    </xf>
    <xf numFmtId="0" fontId="2" fillId="0" borderId="96" xfId="0" applyFont="1" applyBorder="1" applyAlignment="1">
      <alignment horizontal="center" vertical="center" textRotation="90"/>
    </xf>
    <xf numFmtId="0" fontId="2" fillId="0" borderId="54" xfId="0" applyFont="1" applyBorder="1" applyAlignment="1">
      <alignment horizontal="center" vertical="center" textRotation="90"/>
    </xf>
    <xf numFmtId="0" fontId="2" fillId="0" borderId="70" xfId="0" applyFont="1" applyBorder="1" applyAlignment="1">
      <alignment horizontal="center" vertical="center" textRotation="90"/>
    </xf>
    <xf numFmtId="0" fontId="4" fillId="0" borderId="97" xfId="0" applyFont="1" applyBorder="1" applyAlignment="1">
      <alignment horizontal="center" vertical="top"/>
    </xf>
    <xf numFmtId="0" fontId="0" fillId="0" borderId="134" xfId="0" applyBorder="1" applyAlignment="1">
      <alignment/>
    </xf>
    <xf numFmtId="49" fontId="2" fillId="0" borderId="127" xfId="0" applyNumberFormat="1" applyFont="1" applyBorder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/>
    </xf>
    <xf numFmtId="49" fontId="1" fillId="31" borderId="53" xfId="0" applyNumberFormat="1" applyFont="1" applyFill="1" applyBorder="1" applyAlignment="1">
      <alignment vertical="center"/>
    </xf>
    <xf numFmtId="0" fontId="22" fillId="0" borderId="60" xfId="0" applyFont="1" applyBorder="1" applyAlignment="1">
      <alignment horizontal="center" vertical="center" textRotation="90"/>
    </xf>
    <xf numFmtId="0" fontId="0" fillId="0" borderId="44" xfId="0" applyBorder="1" applyAlignment="1">
      <alignment vertical="center" textRotation="90"/>
    </xf>
    <xf numFmtId="0" fontId="1" fillId="45" borderId="82" xfId="0" applyFont="1" applyFill="1" applyBorder="1" applyAlignment="1">
      <alignment horizontal="center" vertical="top"/>
    </xf>
    <xf numFmtId="49" fontId="1" fillId="44" borderId="140" xfId="0" applyNumberFormat="1" applyFont="1" applyFill="1" applyBorder="1" applyAlignment="1">
      <alignment horizontal="center" vertical="top"/>
    </xf>
    <xf numFmtId="0" fontId="1" fillId="45" borderId="141" xfId="0" applyFont="1" applyFill="1" applyBorder="1" applyAlignment="1">
      <alignment horizontal="left" vertical="top" wrapText="1"/>
    </xf>
    <xf numFmtId="0" fontId="3" fillId="0" borderId="13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center" vertical="top"/>
    </xf>
    <xf numFmtId="0" fontId="4" fillId="0" borderId="134" xfId="0" applyFont="1" applyBorder="1" applyAlignment="1">
      <alignment horizontal="left" vertical="top" wrapText="1"/>
    </xf>
    <xf numFmtId="0" fontId="3" fillId="45" borderId="124" xfId="0" applyFont="1" applyFill="1" applyBorder="1" applyAlignment="1">
      <alignment vertical="top"/>
    </xf>
    <xf numFmtId="49" fontId="2" fillId="31" borderId="53" xfId="0" applyNumberFormat="1" applyFont="1" applyFill="1" applyBorder="1" applyAlignment="1">
      <alignment vertical="center" wrapText="1"/>
    </xf>
    <xf numFmtId="49" fontId="93" fillId="0" borderId="100" xfId="0" applyNumberFormat="1" applyFont="1" applyFill="1" applyBorder="1" applyAlignment="1">
      <alignment horizontal="center" vertical="center"/>
    </xf>
    <xf numFmtId="49" fontId="93" fillId="0" borderId="146" xfId="0" applyNumberFormat="1" applyFont="1" applyFill="1" applyBorder="1" applyAlignment="1">
      <alignment horizontal="center" vertical="center"/>
    </xf>
    <xf numFmtId="0" fontId="1" fillId="45" borderId="41" xfId="0" applyFont="1" applyFill="1" applyBorder="1" applyAlignment="1">
      <alignment horizontal="left" vertical="top" wrapText="1"/>
    </xf>
    <xf numFmtId="0" fontId="4" fillId="45" borderId="119" xfId="0" applyFont="1" applyFill="1" applyBorder="1" applyAlignment="1">
      <alignment vertical="top"/>
    </xf>
    <xf numFmtId="49" fontId="2" fillId="6" borderId="101" xfId="0" applyNumberFormat="1" applyFont="1" applyFill="1" applyBorder="1" applyAlignment="1" applyProtection="1">
      <alignment vertical="center" wrapText="1"/>
      <protection/>
    </xf>
    <xf numFmtId="0" fontId="0" fillId="0" borderId="101" xfId="0" applyBorder="1" applyAlignment="1">
      <alignment vertical="center"/>
    </xf>
    <xf numFmtId="0" fontId="40" fillId="0" borderId="96" xfId="0" applyFont="1" applyBorder="1" applyAlignment="1">
      <alignment horizontal="center" vertical="center" textRotation="90"/>
    </xf>
    <xf numFmtId="0" fontId="4" fillId="0" borderId="122" xfId="0" applyFont="1" applyBorder="1" applyAlignment="1">
      <alignment/>
    </xf>
    <xf numFmtId="0" fontId="0" fillId="0" borderId="96" xfId="0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1" fillId="0" borderId="122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2" fillId="0" borderId="82" xfId="0" applyFont="1" applyBorder="1" applyAlignment="1">
      <alignment horizontal="center" vertical="center" textRotation="90" wrapText="1"/>
    </xf>
    <xf numFmtId="0" fontId="22" fillId="0" borderId="140" xfId="0" applyFont="1" applyBorder="1" applyAlignment="1">
      <alignment horizontal="center" vertical="center" textRotation="90" wrapText="1"/>
    </xf>
    <xf numFmtId="0" fontId="17" fillId="0" borderId="141" xfId="0" applyFont="1" applyBorder="1" applyAlignment="1">
      <alignment horizontal="center" vertical="center" wrapText="1"/>
    </xf>
    <xf numFmtId="0" fontId="17" fillId="0" borderId="139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2" fillId="0" borderId="140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2" fillId="0" borderId="141" xfId="0" applyFont="1" applyBorder="1" applyAlignment="1">
      <alignment horizontal="center" vertical="center" textRotation="90" wrapText="1"/>
    </xf>
    <xf numFmtId="0" fontId="22" fillId="0" borderId="71" xfId="0" applyFont="1" applyBorder="1" applyAlignment="1">
      <alignment horizontal="center" vertical="center" textRotation="90" wrapText="1"/>
    </xf>
    <xf numFmtId="0" fontId="22" fillId="0" borderId="14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5" fillId="0" borderId="15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49" fontId="1" fillId="0" borderId="9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7" fillId="46" borderId="0" xfId="0" applyFont="1" applyFill="1" applyAlignment="1">
      <alignment horizontal="right"/>
    </xf>
    <xf numFmtId="0" fontId="17" fillId="46" borderId="0" xfId="0" applyFont="1" applyFill="1" applyAlignment="1">
      <alignment/>
    </xf>
    <xf numFmtId="0" fontId="51" fillId="0" borderId="52" xfId="0" applyFont="1" applyBorder="1" applyAlignment="1">
      <alignment horizontal="center" vertical="center" textRotation="90"/>
    </xf>
    <xf numFmtId="0" fontId="0" fillId="0" borderId="87" xfId="0" applyBorder="1" applyAlignment="1">
      <alignment vertical="center" wrapText="1"/>
    </xf>
    <xf numFmtId="0" fontId="0" fillId="0" borderId="187" xfId="0" applyBorder="1" applyAlignment="1">
      <alignment vertical="center" wrapText="1"/>
    </xf>
    <xf numFmtId="0" fontId="51" fillId="0" borderId="54" xfId="0" applyFont="1" applyBorder="1" applyAlignment="1">
      <alignment horizontal="center" vertical="center" textRotation="90"/>
    </xf>
    <xf numFmtId="0" fontId="52" fillId="0" borderId="117" xfId="0" applyFont="1" applyBorder="1" applyAlignment="1">
      <alignment vertical="center" wrapText="1"/>
    </xf>
    <xf numFmtId="0" fontId="52" fillId="0" borderId="156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142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120" xfId="0" applyFont="1" applyBorder="1" applyAlignment="1">
      <alignment horizontal="center" vertical="center" wrapText="1"/>
    </xf>
    <xf numFmtId="0" fontId="50" fillId="0" borderId="112" xfId="0" applyFont="1" applyBorder="1" applyAlignment="1">
      <alignment horizontal="center" vertical="center" wrapText="1"/>
    </xf>
    <xf numFmtId="0" fontId="0" fillId="0" borderId="121" xfId="0" applyBorder="1" applyAlignment="1">
      <alignment vertical="center" wrapText="1"/>
    </xf>
    <xf numFmtId="0" fontId="0" fillId="0" borderId="184" xfId="0" applyBorder="1" applyAlignment="1">
      <alignment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/>
    </xf>
    <xf numFmtId="0" fontId="3" fillId="0" borderId="122" xfId="0" applyFont="1" applyFill="1" applyBorder="1" applyAlignment="1">
      <alignment horizontal="left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 wrapText="1"/>
    </xf>
    <xf numFmtId="0" fontId="3" fillId="0" borderId="12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53" xfId="0" applyNumberFormat="1" applyFont="1" applyFill="1" applyBorder="1" applyAlignment="1">
      <alignment horizontal="left" vertical="center" wrapText="1"/>
    </xf>
    <xf numFmtId="0" fontId="3" fillId="0" borderId="74" xfId="0" applyNumberFormat="1" applyFont="1" applyFill="1" applyBorder="1" applyAlignment="1">
      <alignment horizontal="left" vertical="center" wrapText="1"/>
    </xf>
    <xf numFmtId="0" fontId="3" fillId="0" borderId="122" xfId="0" applyNumberFormat="1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12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124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/>
    </xf>
    <xf numFmtId="0" fontId="3" fillId="0" borderId="135" xfId="0" applyFont="1" applyBorder="1" applyAlignment="1">
      <alignment horizontal="left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0" fontId="17" fillId="0" borderId="12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22" xfId="0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0" borderId="22" xfId="0" applyNumberFormat="1" applyFont="1" applyFill="1" applyBorder="1" applyAlignment="1" applyProtection="1">
      <alignment vertical="center" wrapText="1"/>
      <protection/>
    </xf>
    <xf numFmtId="0" fontId="3" fillId="0" borderId="150" xfId="0" applyFont="1" applyBorder="1" applyAlignment="1">
      <alignment vertical="center"/>
    </xf>
    <xf numFmtId="49" fontId="22" fillId="0" borderId="77" xfId="0" applyNumberFormat="1" applyFont="1" applyFill="1" applyBorder="1" applyAlignment="1" applyProtection="1">
      <alignment vertical="center" wrapText="1"/>
      <protection/>
    </xf>
    <xf numFmtId="0" fontId="3" fillId="0" borderId="152" xfId="0" applyFont="1" applyBorder="1" applyAlignment="1">
      <alignment vertical="center"/>
    </xf>
    <xf numFmtId="49" fontId="1" fillId="35" borderId="94" xfId="0" applyNumberFormat="1" applyFont="1" applyFill="1" applyBorder="1" applyAlignment="1">
      <alignment vertical="center"/>
    </xf>
    <xf numFmtId="0" fontId="3" fillId="0" borderId="74" xfId="0" applyFont="1" applyBorder="1" applyAlignment="1">
      <alignment/>
    </xf>
    <xf numFmtId="0" fontId="3" fillId="0" borderId="185" xfId="0" applyFont="1" applyBorder="1" applyAlignment="1">
      <alignment/>
    </xf>
    <xf numFmtId="49" fontId="2" fillId="0" borderId="94" xfId="0" applyNumberFormat="1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85" xfId="0" applyFont="1" applyBorder="1" applyAlignment="1">
      <alignment vertical="center"/>
    </xf>
    <xf numFmtId="0" fontId="22" fillId="0" borderId="137" xfId="0" applyFont="1" applyBorder="1" applyAlignment="1">
      <alignment horizontal="center" vertical="center" textRotation="90"/>
    </xf>
    <xf numFmtId="0" fontId="22" fillId="0" borderId="98" xfId="0" applyFont="1" applyBorder="1" applyAlignment="1">
      <alignment horizontal="center" vertical="center" textRotation="90"/>
    </xf>
    <xf numFmtId="49" fontId="22" fillId="0" borderId="76" xfId="0" applyNumberFormat="1" applyFont="1" applyFill="1" applyBorder="1" applyAlignment="1" applyProtection="1">
      <alignment vertical="center" wrapText="1"/>
      <protection/>
    </xf>
    <xf numFmtId="0" fontId="3" fillId="0" borderId="15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189" xfId="0" applyFont="1" applyBorder="1" applyAlignment="1">
      <alignment vertical="center"/>
    </xf>
    <xf numFmtId="0" fontId="22" fillId="0" borderId="146" xfId="0" applyFont="1" applyBorder="1" applyAlignment="1">
      <alignment horizontal="center" vertical="center" textRotation="90"/>
    </xf>
    <xf numFmtId="0" fontId="2" fillId="0" borderId="75" xfId="0" applyFont="1" applyBorder="1" applyAlignment="1">
      <alignment horizontal="center" vertical="center" textRotation="90" wrapText="1"/>
    </xf>
    <xf numFmtId="0" fontId="2" fillId="0" borderId="13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49" fontId="25" fillId="37" borderId="117" xfId="0" applyNumberFormat="1" applyFont="1" applyFill="1" applyBorder="1" applyAlignment="1">
      <alignment vertical="center" wrapText="1"/>
    </xf>
    <xf numFmtId="0" fontId="17" fillId="0" borderId="148" xfId="0" applyFont="1" applyBorder="1" applyAlignment="1">
      <alignment/>
    </xf>
    <xf numFmtId="49" fontId="25" fillId="37" borderId="117" xfId="0" applyNumberFormat="1" applyFont="1" applyFill="1" applyBorder="1" applyAlignment="1">
      <alignment horizontal="left" vertical="center" wrapText="1"/>
    </xf>
    <xf numFmtId="0" fontId="3" fillId="0" borderId="148" xfId="0" applyFont="1" applyBorder="1" applyAlignment="1">
      <alignment/>
    </xf>
    <xf numFmtId="0" fontId="3" fillId="0" borderId="156" xfId="0" applyFont="1" applyBorder="1" applyAlignment="1">
      <alignment/>
    </xf>
    <xf numFmtId="49" fontId="1" fillId="35" borderId="117" xfId="0" applyNumberFormat="1" applyFont="1" applyFill="1" applyBorder="1" applyAlignment="1">
      <alignment vertical="center" wrapText="1"/>
    </xf>
    <xf numFmtId="49" fontId="2" fillId="0" borderId="174" xfId="0" applyNumberFormat="1" applyFont="1" applyBorder="1" applyAlignment="1">
      <alignment horizontal="left" vertical="center" wrapText="1"/>
    </xf>
    <xf numFmtId="0" fontId="3" fillId="0" borderId="162" xfId="0" applyFont="1" applyBorder="1" applyAlignment="1">
      <alignment/>
    </xf>
    <xf numFmtId="0" fontId="3" fillId="0" borderId="163" xfId="0" applyFont="1" applyBorder="1" applyAlignment="1">
      <alignment/>
    </xf>
    <xf numFmtId="49" fontId="2" fillId="0" borderId="92" xfId="0" applyNumberFormat="1" applyFont="1" applyBorder="1" applyAlignment="1">
      <alignment horizontal="left" vertical="center" wrapText="1"/>
    </xf>
    <xf numFmtId="0" fontId="3" fillId="0" borderId="76" xfId="0" applyFont="1" applyBorder="1" applyAlignment="1">
      <alignment/>
    </xf>
    <xf numFmtId="0" fontId="3" fillId="0" borderId="151" xfId="0" applyFont="1" applyBorder="1" applyAlignment="1">
      <alignment/>
    </xf>
    <xf numFmtId="0" fontId="54" fillId="44" borderId="109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2" fillId="42" borderId="74" xfId="0" applyNumberFormat="1" applyFont="1" applyFill="1" applyBorder="1" applyAlignment="1" applyProtection="1">
      <alignment horizontal="left" vertical="center" wrapText="1"/>
      <protection/>
    </xf>
    <xf numFmtId="0" fontId="3" fillId="0" borderId="185" xfId="0" applyFont="1" applyBorder="1" applyAlignment="1">
      <alignment vertical="center" wrapText="1"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2" fillId="42" borderId="18" xfId="0" applyNumberFormat="1" applyFont="1" applyFill="1" applyBorder="1" applyAlignment="1" applyProtection="1">
      <alignment horizontal="center" vertical="center" textRotation="90" wrapText="1"/>
      <protection/>
    </xf>
    <xf numFmtId="0" fontId="3" fillId="42" borderId="124" xfId="0" applyFont="1" applyFill="1" applyBorder="1" applyAlignment="1">
      <alignment horizontal="center" vertical="center" textRotation="90" wrapText="1"/>
    </xf>
    <xf numFmtId="49" fontId="22" fillId="0" borderId="46" xfId="0" applyNumberFormat="1" applyFont="1" applyFill="1" applyBorder="1" applyAlignment="1" applyProtection="1">
      <alignment vertical="center" wrapText="1"/>
      <protection/>
    </xf>
    <xf numFmtId="0" fontId="3" fillId="0" borderId="188" xfId="0" applyFont="1" applyBorder="1" applyAlignment="1">
      <alignment vertical="center" wrapText="1"/>
    </xf>
    <xf numFmtId="49" fontId="22" fillId="0" borderId="50" xfId="0" applyNumberFormat="1" applyFont="1" applyFill="1" applyBorder="1" applyAlignment="1" applyProtection="1">
      <alignment vertical="center" wrapText="1"/>
      <protection/>
    </xf>
    <xf numFmtId="0" fontId="3" fillId="0" borderId="151" xfId="0" applyFont="1" applyBorder="1" applyAlignment="1">
      <alignment vertical="center" wrapText="1"/>
    </xf>
    <xf numFmtId="49" fontId="25" fillId="37" borderId="74" xfId="0" applyNumberFormat="1" applyFont="1" applyFill="1" applyBorder="1" applyAlignment="1">
      <alignment horizontal="left" vertical="center" wrapText="1"/>
    </xf>
    <xf numFmtId="0" fontId="3" fillId="37" borderId="74" xfId="0" applyFont="1" applyFill="1" applyBorder="1" applyAlignment="1">
      <alignment/>
    </xf>
    <xf numFmtId="0" fontId="3" fillId="37" borderId="185" xfId="0" applyFont="1" applyFill="1" applyBorder="1" applyAlignment="1">
      <alignment/>
    </xf>
    <xf numFmtId="0" fontId="17" fillId="38" borderId="83" xfId="0" applyFont="1" applyFill="1" applyBorder="1" applyAlignment="1">
      <alignment vertical="top" wrapText="1"/>
    </xf>
    <xf numFmtId="0" fontId="17" fillId="38" borderId="83" xfId="0" applyFont="1" applyFill="1" applyBorder="1" applyAlignment="1">
      <alignment/>
    </xf>
    <xf numFmtId="0" fontId="17" fillId="38" borderId="188" xfId="0" applyFont="1" applyFill="1" applyBorder="1" applyAlignment="1">
      <alignment/>
    </xf>
    <xf numFmtId="0" fontId="2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/>
    </xf>
    <xf numFmtId="0" fontId="3" fillId="0" borderId="173" xfId="0" applyFont="1" applyFill="1" applyBorder="1" applyAlignment="1">
      <alignment/>
    </xf>
    <xf numFmtId="0" fontId="25" fillId="34" borderId="148" xfId="0" applyFont="1" applyFill="1" applyBorder="1" applyAlignment="1">
      <alignment vertical="center" wrapText="1"/>
    </xf>
    <xf numFmtId="0" fontId="25" fillId="38" borderId="144" xfId="0" applyFont="1" applyFill="1" applyBorder="1" applyAlignment="1">
      <alignment vertical="center" wrapText="1"/>
    </xf>
    <xf numFmtId="0" fontId="3" fillId="0" borderId="144" xfId="0" applyFont="1" applyBorder="1" applyAlignment="1">
      <alignment/>
    </xf>
    <xf numFmtId="0" fontId="3" fillId="0" borderId="184" xfId="0" applyFont="1" applyBorder="1" applyAlignment="1">
      <alignment/>
    </xf>
    <xf numFmtId="0" fontId="2" fillId="0" borderId="130" xfId="0" applyFont="1" applyFill="1" applyBorder="1" applyAlignment="1">
      <alignment vertical="top" wrapText="1"/>
    </xf>
    <xf numFmtId="0" fontId="3" fillId="0" borderId="183" xfId="0" applyFont="1" applyBorder="1" applyAlignment="1">
      <alignment wrapText="1"/>
    </xf>
    <xf numFmtId="0" fontId="3" fillId="0" borderId="186" xfId="0" applyFont="1" applyBorder="1" applyAlignment="1">
      <alignment wrapText="1"/>
    </xf>
    <xf numFmtId="0" fontId="17" fillId="38" borderId="8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155" xfId="0" applyFont="1" applyFill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55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49" fontId="15" fillId="37" borderId="109" xfId="0" applyNumberFormat="1" applyFont="1" applyFill="1" applyBorder="1" applyAlignment="1">
      <alignment horizontal="center" vertical="center"/>
    </xf>
    <xf numFmtId="0" fontId="15" fillId="37" borderId="36" xfId="0" applyFont="1" applyFill="1" applyBorder="1" applyAlignment="1">
      <alignment horizontal="center" vertical="center"/>
    </xf>
    <xf numFmtId="0" fontId="3" fillId="0" borderId="173" xfId="0" applyFont="1" applyBorder="1" applyAlignment="1">
      <alignment/>
    </xf>
    <xf numFmtId="49" fontId="15" fillId="41" borderId="36" xfId="0" applyNumberFormat="1" applyFont="1" applyFill="1" applyBorder="1" applyAlignment="1">
      <alignment horizontal="left" vertical="center" wrapText="1"/>
    </xf>
    <xf numFmtId="0" fontId="3" fillId="41" borderId="36" xfId="0" applyFont="1" applyFill="1" applyBorder="1" applyAlignment="1">
      <alignment/>
    </xf>
    <xf numFmtId="0" fontId="3" fillId="41" borderId="173" xfId="0" applyFont="1" applyFill="1" applyBorder="1" applyAlignment="1">
      <alignment/>
    </xf>
    <xf numFmtId="49" fontId="1" fillId="34" borderId="148" xfId="0" applyNumberFormat="1" applyFont="1" applyFill="1" applyBorder="1" applyAlignment="1">
      <alignment horizontal="left" vertical="center" wrapText="1"/>
    </xf>
    <xf numFmtId="0" fontId="2" fillId="34" borderId="148" xfId="0" applyFont="1" applyFill="1" applyBorder="1" applyAlignment="1">
      <alignment/>
    </xf>
    <xf numFmtId="0" fontId="2" fillId="34" borderId="156" xfId="0" applyFont="1" applyFill="1" applyBorder="1" applyAlignment="1">
      <alignment/>
    </xf>
    <xf numFmtId="49" fontId="15" fillId="37" borderId="144" xfId="0" applyNumberFormat="1" applyFont="1" applyFill="1" applyBorder="1" applyAlignment="1">
      <alignment horizontal="left" vertical="center" wrapText="1"/>
    </xf>
    <xf numFmtId="0" fontId="23" fillId="0" borderId="144" xfId="0" applyFont="1" applyBorder="1" applyAlignment="1">
      <alignment/>
    </xf>
    <xf numFmtId="0" fontId="23" fillId="0" borderId="184" xfId="0" applyFont="1" applyBorder="1" applyAlignment="1">
      <alignment/>
    </xf>
    <xf numFmtId="0" fontId="17" fillId="38" borderId="46" xfId="0" applyFont="1" applyFill="1" applyBorder="1" applyAlignment="1">
      <alignment vertical="center" wrapText="1"/>
    </xf>
    <xf numFmtId="49" fontId="2" fillId="0" borderId="79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 wrapText="1"/>
    </xf>
    <xf numFmtId="0" fontId="3" fillId="0" borderId="22" xfId="0" applyFont="1" applyBorder="1" applyAlignment="1">
      <alignment/>
    </xf>
    <xf numFmtId="0" fontId="3" fillId="0" borderId="150" xfId="0" applyFont="1" applyBorder="1" applyAlignment="1">
      <alignment/>
    </xf>
    <xf numFmtId="0" fontId="2" fillId="0" borderId="50" xfId="0" applyFont="1" applyFill="1" applyBorder="1" applyAlignment="1">
      <alignment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left" vertical="center" wrapText="1"/>
    </xf>
    <xf numFmtId="49" fontId="2" fillId="0" borderId="151" xfId="0" applyNumberFormat="1" applyFont="1" applyFill="1" applyBorder="1" applyAlignment="1">
      <alignment horizontal="left" vertical="center" wrapText="1"/>
    </xf>
    <xf numFmtId="49" fontId="25" fillId="33" borderId="53" xfId="0" applyNumberFormat="1" applyFont="1" applyFill="1" applyBorder="1" applyAlignment="1">
      <alignment horizontal="left" vertical="center" wrapText="1"/>
    </xf>
    <xf numFmtId="0" fontId="22" fillId="0" borderId="83" xfId="0" applyFont="1" applyBorder="1" applyAlignment="1">
      <alignment vertical="top" wrapText="1"/>
    </xf>
    <xf numFmtId="0" fontId="3" fillId="0" borderId="83" xfId="0" applyFont="1" applyBorder="1" applyAlignment="1">
      <alignment/>
    </xf>
    <xf numFmtId="0" fontId="3" fillId="0" borderId="188" xfId="0" applyFont="1" applyBorder="1" applyAlignment="1">
      <alignment/>
    </xf>
    <xf numFmtId="0" fontId="22" fillId="0" borderId="76" xfId="0" applyNumberFormat="1" applyFont="1" applyFill="1" applyBorder="1" applyAlignment="1">
      <alignment horizontal="left" vertical="top" wrapText="1"/>
    </xf>
    <xf numFmtId="49" fontId="25" fillId="33" borderId="53" xfId="0" applyNumberFormat="1" applyFont="1" applyFill="1" applyBorder="1" applyAlignment="1">
      <alignment vertical="center"/>
    </xf>
    <xf numFmtId="49" fontId="2" fillId="0" borderId="56" xfId="0" applyNumberFormat="1" applyFont="1" applyFill="1" applyBorder="1" applyAlignment="1">
      <alignment horizontal="left" vertical="center" wrapText="1"/>
    </xf>
    <xf numFmtId="0" fontId="2" fillId="0" borderId="76" xfId="0" applyFont="1" applyBorder="1" applyAlignment="1">
      <alignment vertical="top" wrapText="1"/>
    </xf>
    <xf numFmtId="0" fontId="2" fillId="0" borderId="76" xfId="0" applyFont="1" applyBorder="1" applyAlignment="1">
      <alignment/>
    </xf>
    <xf numFmtId="0" fontId="2" fillId="0" borderId="151" xfId="0" applyFont="1" applyBorder="1" applyAlignment="1">
      <alignment/>
    </xf>
    <xf numFmtId="49" fontId="25" fillId="33" borderId="7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85" xfId="0" applyBorder="1" applyAlignment="1">
      <alignment/>
    </xf>
    <xf numFmtId="0" fontId="2" fillId="0" borderId="74" xfId="0" applyFont="1" applyFill="1" applyBorder="1" applyAlignment="1">
      <alignment vertical="top" wrapText="1"/>
    </xf>
    <xf numFmtId="0" fontId="5" fillId="0" borderId="74" xfId="0" applyFont="1" applyBorder="1" applyAlignment="1">
      <alignment vertical="top" wrapText="1"/>
    </xf>
    <xf numFmtId="0" fontId="5" fillId="0" borderId="185" xfId="0" applyFont="1" applyBorder="1" applyAlignment="1">
      <alignment vertical="top" wrapText="1"/>
    </xf>
    <xf numFmtId="0" fontId="22" fillId="0" borderId="77" xfId="0" applyNumberFormat="1" applyFont="1" applyFill="1" applyBorder="1" applyAlignment="1">
      <alignment horizontal="left" vertical="center" wrapText="1"/>
    </xf>
    <xf numFmtId="0" fontId="22" fillId="0" borderId="77" xfId="0" applyFont="1" applyBorder="1" applyAlignment="1">
      <alignment/>
    </xf>
    <xf numFmtId="0" fontId="22" fillId="0" borderId="152" xfId="0" applyFont="1" applyBorder="1" applyAlignment="1">
      <alignment/>
    </xf>
    <xf numFmtId="0" fontId="25" fillId="33" borderId="74" xfId="0" applyFont="1" applyFill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48" xfId="0" applyFont="1" applyBorder="1" applyAlignment="1">
      <alignment horizontal="justify" vertical="top" wrapText="1"/>
    </xf>
    <xf numFmtId="0" fontId="2" fillId="0" borderId="34" xfId="0" applyFont="1" applyBorder="1" applyAlignment="1">
      <alignment/>
    </xf>
    <xf numFmtId="0" fontId="2" fillId="0" borderId="155" xfId="0" applyFont="1" applyBorder="1" applyAlignment="1">
      <alignment/>
    </xf>
    <xf numFmtId="49" fontId="2" fillId="0" borderId="48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/>
    </xf>
    <xf numFmtId="0" fontId="3" fillId="0" borderId="155" xfId="0" applyFont="1" applyBorder="1" applyAlignment="1">
      <alignment/>
    </xf>
    <xf numFmtId="0" fontId="25" fillId="33" borderId="148" xfId="0" applyFont="1" applyFill="1" applyBorder="1" applyAlignment="1">
      <alignment vertical="center"/>
    </xf>
    <xf numFmtId="0" fontId="3" fillId="0" borderId="148" xfId="0" applyFont="1" applyBorder="1" applyAlignment="1">
      <alignment vertical="center"/>
    </xf>
    <xf numFmtId="0" fontId="3" fillId="0" borderId="156" xfId="0" applyFont="1" applyBorder="1" applyAlignment="1">
      <alignment vertical="center"/>
    </xf>
    <xf numFmtId="49" fontId="1" fillId="37" borderId="148" xfId="0" applyNumberFormat="1" applyFont="1" applyFill="1" applyBorder="1" applyAlignment="1">
      <alignment vertical="center" wrapText="1"/>
    </xf>
    <xf numFmtId="0" fontId="2" fillId="0" borderId="148" xfId="0" applyFont="1" applyBorder="1" applyAlignment="1">
      <alignment vertical="center"/>
    </xf>
    <xf numFmtId="0" fontId="2" fillId="0" borderId="156" xfId="0" applyFont="1" applyBorder="1" applyAlignment="1">
      <alignment vertical="center"/>
    </xf>
    <xf numFmtId="49" fontId="2" fillId="34" borderId="162" xfId="0" applyNumberFormat="1" applyFont="1" applyFill="1" applyBorder="1" applyAlignment="1">
      <alignment horizontal="left" vertical="center" wrapText="1"/>
    </xf>
    <xf numFmtId="0" fontId="2" fillId="34" borderId="162" xfId="0" applyFont="1" applyFill="1" applyBorder="1" applyAlignment="1">
      <alignment/>
    </xf>
    <xf numFmtId="0" fontId="2" fillId="34" borderId="163" xfId="0" applyFont="1" applyFill="1" applyBorder="1" applyAlignment="1">
      <alignment/>
    </xf>
    <xf numFmtId="0" fontId="22" fillId="0" borderId="34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/>
    </xf>
    <xf numFmtId="0" fontId="22" fillId="0" borderId="155" xfId="0" applyFont="1" applyBorder="1" applyAlignment="1">
      <alignment/>
    </xf>
    <xf numFmtId="0" fontId="3" fillId="0" borderId="8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 wrapText="1"/>
    </xf>
    <xf numFmtId="0" fontId="3" fillId="0" borderId="140" xfId="0" applyFont="1" applyBorder="1" applyAlignment="1">
      <alignment/>
    </xf>
    <xf numFmtId="0" fontId="3" fillId="0" borderId="143" xfId="0" applyFont="1" applyBorder="1" applyAlignment="1">
      <alignment/>
    </xf>
    <xf numFmtId="0" fontId="3" fillId="0" borderId="134" xfId="0" applyFont="1" applyBorder="1" applyAlignment="1">
      <alignment/>
    </xf>
    <xf numFmtId="0" fontId="3" fillId="0" borderId="110" xfId="0" applyFont="1" applyBorder="1" applyAlignment="1">
      <alignment/>
    </xf>
    <xf numFmtId="0" fontId="54" fillId="44" borderId="117" xfId="0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 textRotation="90" wrapText="1"/>
    </xf>
    <xf numFmtId="0" fontId="0" fillId="0" borderId="135" xfId="0" applyBorder="1" applyAlignment="1">
      <alignment horizontal="center" vertical="center" textRotation="90" wrapText="1"/>
    </xf>
    <xf numFmtId="0" fontId="0" fillId="0" borderId="71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124" xfId="0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25" fillId="0" borderId="121" xfId="0" applyFont="1" applyBorder="1" applyAlignment="1">
      <alignment horizontal="center" vertical="center" wrapText="1"/>
    </xf>
    <xf numFmtId="0" fontId="25" fillId="0" borderId="18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из показ бюджета на 2012_2015 (проект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3%20&#1080;%204%20&#1076;&#1086;&#1093;%20&#1080;%20&#1088;&#1072;&#1089;&#1093;%202020_%20I%20&#1095;&#1090;&#1077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5%20&#1080;%206%20&#1076;&#1086;&#1093;%20&#1080;%20&#1088;&#1072;&#1089;&#1093;%202020_%20I%20&#1095;&#1090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 (дох) 2020"/>
      <sheetName val="Прил 4 (расх) 2020"/>
    </sheetNames>
    <sheetDataSet>
      <sheetData sheetId="1">
        <row r="370">
          <cell r="I370">
            <v>766970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 (дох) 2021-2022"/>
      <sheetName val="Прил 5 (расх) 2021-2022"/>
    </sheetNames>
    <sheetDataSet>
      <sheetData sheetId="1">
        <row r="370">
          <cell r="I370">
            <v>782744.3</v>
          </cell>
          <cell r="L370">
            <v>715533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8.7109375" style="2" customWidth="1"/>
    <col min="3" max="3" width="18.140625" style="0" customWidth="1"/>
    <col min="10" max="10" width="17.8515625" style="0" customWidth="1"/>
  </cols>
  <sheetData>
    <row r="1" spans="2:10" ht="12.75">
      <c r="B1" s="1799"/>
      <c r="C1" s="1800"/>
      <c r="D1" s="1"/>
      <c r="E1" s="1"/>
      <c r="F1" s="1"/>
      <c r="G1" s="1802" t="s">
        <v>181</v>
      </c>
      <c r="H1" s="1802"/>
      <c r="I1" s="1802"/>
      <c r="J1" s="1802"/>
    </row>
    <row r="2" spans="2:10" ht="12.75">
      <c r="B2" s="1799"/>
      <c r="C2" s="1800"/>
      <c r="D2" s="1"/>
      <c r="E2" s="1802" t="s">
        <v>180</v>
      </c>
      <c r="F2" s="1803"/>
      <c r="G2" s="1803"/>
      <c r="H2" s="1803"/>
      <c r="I2" s="1803"/>
      <c r="J2" s="1803"/>
    </row>
    <row r="3" spans="4:10" ht="12.75">
      <c r="D3" s="1"/>
      <c r="E3" s="1802" t="s">
        <v>183</v>
      </c>
      <c r="F3" s="1803"/>
      <c r="G3" s="1803"/>
      <c r="H3" s="1803"/>
      <c r="I3" s="1803"/>
      <c r="J3" s="1803"/>
    </row>
    <row r="4" spans="4:10" ht="12.75">
      <c r="D4" s="1802" t="s">
        <v>184</v>
      </c>
      <c r="E4" s="1803"/>
      <c r="F4" s="1803"/>
      <c r="G4" s="1803"/>
      <c r="H4" s="1803"/>
      <c r="I4" s="1803"/>
      <c r="J4" s="1803"/>
    </row>
    <row r="5" spans="8:10" ht="12.75">
      <c r="H5" s="1801"/>
      <c r="I5" s="1801"/>
      <c r="J5" s="1801"/>
    </row>
    <row r="6" spans="1:10" ht="16.5">
      <c r="A6" s="1798" t="s">
        <v>169</v>
      </c>
      <c r="B6" s="1798"/>
      <c r="C6" s="1798"/>
      <c r="D6" s="1798"/>
      <c r="E6" s="1798"/>
      <c r="F6" s="1798"/>
      <c r="G6" s="1798"/>
      <c r="H6" s="1798"/>
      <c r="I6" s="1798"/>
      <c r="J6" s="1798"/>
    </row>
    <row r="7" spans="1:10" ht="16.5">
      <c r="A7" s="1798" t="s">
        <v>185</v>
      </c>
      <c r="B7" s="1798"/>
      <c r="C7" s="1798"/>
      <c r="D7" s="1798"/>
      <c r="E7" s="1798"/>
      <c r="F7" s="1798"/>
      <c r="G7" s="1798"/>
      <c r="H7" s="1798"/>
      <c r="I7" s="1798"/>
      <c r="J7" s="1798"/>
    </row>
    <row r="8" spans="2:9" ht="17.25" customHeight="1" thickBot="1">
      <c r="B8" s="1818" t="s">
        <v>173</v>
      </c>
      <c r="C8" s="1818"/>
      <c r="D8" s="1818"/>
      <c r="E8" s="1818"/>
      <c r="F8" s="1818"/>
      <c r="G8" s="1818"/>
      <c r="H8" s="1818"/>
      <c r="I8" s="1818"/>
    </row>
    <row r="9" spans="1:10" ht="12.75" customHeight="1">
      <c r="A9" s="1804" t="s">
        <v>174</v>
      </c>
      <c r="B9" s="1805"/>
      <c r="C9" s="1806"/>
      <c r="D9" s="1807" t="s">
        <v>175</v>
      </c>
      <c r="E9" s="1808"/>
      <c r="F9" s="1808"/>
      <c r="G9" s="1808"/>
      <c r="H9" s="1808"/>
      <c r="I9" s="1808"/>
      <c r="J9" s="1809"/>
    </row>
    <row r="10" spans="1:10" ht="23.25" customHeight="1" thickBot="1">
      <c r="A10" s="1813" t="s">
        <v>176</v>
      </c>
      <c r="B10" s="1814"/>
      <c r="C10" s="3" t="s">
        <v>177</v>
      </c>
      <c r="D10" s="1810"/>
      <c r="E10" s="1811"/>
      <c r="F10" s="1811"/>
      <c r="G10" s="1811"/>
      <c r="H10" s="1811"/>
      <c r="I10" s="1811"/>
      <c r="J10" s="1812"/>
    </row>
    <row r="11" spans="1:10" ht="23.25" customHeight="1" thickBot="1">
      <c r="A11" s="1668" t="s">
        <v>179</v>
      </c>
      <c r="B11" s="1702"/>
      <c r="C11" s="4"/>
      <c r="D11" s="1815" t="s">
        <v>178</v>
      </c>
      <c r="E11" s="1816"/>
      <c r="F11" s="1816"/>
      <c r="G11" s="1816"/>
      <c r="H11" s="1816"/>
      <c r="I11" s="1816"/>
      <c r="J11" s="1817"/>
    </row>
    <row r="12" spans="1:10" ht="20.25" customHeight="1">
      <c r="A12" s="1650">
        <v>892</v>
      </c>
      <c r="B12" s="1675"/>
      <c r="C12" s="10" t="s">
        <v>186</v>
      </c>
      <c r="D12" s="1679" t="s">
        <v>187</v>
      </c>
      <c r="E12" s="1680"/>
      <c r="F12" s="1680"/>
      <c r="G12" s="1680"/>
      <c r="H12" s="1680"/>
      <c r="I12" s="1680"/>
      <c r="J12" s="1681"/>
    </row>
    <row r="13" spans="1:10" ht="65.25" customHeight="1">
      <c r="A13" s="1650">
        <v>892</v>
      </c>
      <c r="B13" s="1675"/>
      <c r="C13" s="11" t="s">
        <v>188</v>
      </c>
      <c r="D13" s="1676" t="s">
        <v>189</v>
      </c>
      <c r="E13" s="1715"/>
      <c r="F13" s="1715"/>
      <c r="G13" s="1715"/>
      <c r="H13" s="1715"/>
      <c r="I13" s="1715"/>
      <c r="J13" s="1716"/>
    </row>
    <row r="14" spans="1:10" ht="41.25" customHeight="1">
      <c r="A14" s="1650">
        <v>892</v>
      </c>
      <c r="B14" s="1675"/>
      <c r="C14" s="12" t="s">
        <v>190</v>
      </c>
      <c r="D14" s="1724" t="s">
        <v>191</v>
      </c>
      <c r="E14" s="1738"/>
      <c r="F14" s="1738"/>
      <c r="G14" s="1738"/>
      <c r="H14" s="1738"/>
      <c r="I14" s="1738"/>
      <c r="J14" s="1739"/>
    </row>
    <row r="15" spans="1:10" ht="35.25" customHeight="1">
      <c r="A15" s="1650">
        <v>892</v>
      </c>
      <c r="B15" s="1675"/>
      <c r="C15" s="13" t="s">
        <v>192</v>
      </c>
      <c r="D15" s="1792" t="s">
        <v>193</v>
      </c>
      <c r="E15" s="1793"/>
      <c r="F15" s="1793"/>
      <c r="G15" s="1793"/>
      <c r="H15" s="1793"/>
      <c r="I15" s="1793"/>
      <c r="J15" s="1794"/>
    </row>
    <row r="16" spans="1:10" ht="40.5" customHeight="1">
      <c r="A16" s="1650">
        <v>892</v>
      </c>
      <c r="B16" s="1675"/>
      <c r="C16" s="11" t="s">
        <v>194</v>
      </c>
      <c r="D16" s="1795" t="s">
        <v>195</v>
      </c>
      <c r="E16" s="1796"/>
      <c r="F16" s="1796"/>
      <c r="G16" s="1796"/>
      <c r="H16" s="1796"/>
      <c r="I16" s="1796"/>
      <c r="J16" s="1797"/>
    </row>
    <row r="17" spans="1:10" ht="90" customHeight="1">
      <c r="A17" s="1710">
        <v>892</v>
      </c>
      <c r="B17" s="1696"/>
      <c r="C17" s="14" t="s">
        <v>196</v>
      </c>
      <c r="D17" s="1671" t="s">
        <v>197</v>
      </c>
      <c r="E17" s="1691"/>
      <c r="F17" s="1691"/>
      <c r="G17" s="1691"/>
      <c r="H17" s="1691"/>
      <c r="I17" s="1691"/>
      <c r="J17" s="1692"/>
    </row>
    <row r="18" spans="1:10" ht="22.5" customHeight="1">
      <c r="A18" s="1650">
        <v>892</v>
      </c>
      <c r="B18" s="1675"/>
      <c r="C18" s="15" t="s">
        <v>198</v>
      </c>
      <c r="D18" s="1671" t="s">
        <v>199</v>
      </c>
      <c r="E18" s="1651"/>
      <c r="F18" s="1651"/>
      <c r="G18" s="1651"/>
      <c r="H18" s="1651"/>
      <c r="I18" s="1651"/>
      <c r="J18" s="1674"/>
    </row>
    <row r="19" spans="1:10" ht="22.5" customHeight="1">
      <c r="A19" s="1650">
        <v>892</v>
      </c>
      <c r="B19" s="1675"/>
      <c r="C19" s="16" t="s">
        <v>200</v>
      </c>
      <c r="D19" s="1651" t="s">
        <v>201</v>
      </c>
      <c r="E19" s="1651"/>
      <c r="F19" s="1651"/>
      <c r="G19" s="1651"/>
      <c r="H19" s="1651"/>
      <c r="I19" s="1651"/>
      <c r="J19" s="1674"/>
    </row>
    <row r="20" spans="1:10" ht="26.25" customHeight="1">
      <c r="A20" s="1650">
        <v>892</v>
      </c>
      <c r="B20" s="1675"/>
      <c r="C20" s="16" t="s">
        <v>202</v>
      </c>
      <c r="D20" s="1651" t="s">
        <v>203</v>
      </c>
      <c r="E20" s="1651"/>
      <c r="F20" s="1651"/>
      <c r="G20" s="1651"/>
      <c r="H20" s="1651"/>
      <c r="I20" s="1651"/>
      <c r="J20" s="1674"/>
    </row>
    <row r="21" spans="1:10" ht="27.75" customHeight="1">
      <c r="A21" s="1650">
        <v>892</v>
      </c>
      <c r="B21" s="1675"/>
      <c r="C21" s="17" t="s">
        <v>204</v>
      </c>
      <c r="D21" s="1671" t="s">
        <v>450</v>
      </c>
      <c r="E21" s="1651"/>
      <c r="F21" s="1651"/>
      <c r="G21" s="1651"/>
      <c r="H21" s="1651"/>
      <c r="I21" s="1651"/>
      <c r="J21" s="1674"/>
    </row>
    <row r="22" spans="1:10" ht="26.25" customHeight="1">
      <c r="A22" s="1650">
        <v>892</v>
      </c>
      <c r="B22" s="1675"/>
      <c r="C22" s="18" t="s">
        <v>205</v>
      </c>
      <c r="D22" s="1672" t="s">
        <v>206</v>
      </c>
      <c r="E22" s="1672"/>
      <c r="F22" s="1672"/>
      <c r="G22" s="1672"/>
      <c r="H22" s="1672"/>
      <c r="I22" s="1672"/>
      <c r="J22" s="1673"/>
    </row>
    <row r="23" spans="1:10" ht="20.25" customHeight="1">
      <c r="A23" s="1650">
        <v>892</v>
      </c>
      <c r="B23" s="1675"/>
      <c r="C23" s="18" t="s">
        <v>207</v>
      </c>
      <c r="D23" s="1676" t="s">
        <v>208</v>
      </c>
      <c r="E23" s="1715"/>
      <c r="F23" s="1715"/>
      <c r="G23" s="1715"/>
      <c r="H23" s="1715"/>
      <c r="I23" s="1715"/>
      <c r="J23" s="1716"/>
    </row>
    <row r="24" spans="1:10" ht="27" customHeight="1">
      <c r="A24" s="1650">
        <v>892</v>
      </c>
      <c r="B24" s="1675"/>
      <c r="C24" s="18" t="s">
        <v>209</v>
      </c>
      <c r="D24" s="1676" t="s">
        <v>210</v>
      </c>
      <c r="E24" s="1715"/>
      <c r="F24" s="1715"/>
      <c r="G24" s="1715"/>
      <c r="H24" s="1715"/>
      <c r="I24" s="1715"/>
      <c r="J24" s="1716"/>
    </row>
    <row r="25" spans="1:10" ht="27" customHeight="1">
      <c r="A25" s="1650">
        <v>892</v>
      </c>
      <c r="B25" s="1675"/>
      <c r="C25" s="18" t="s">
        <v>211</v>
      </c>
      <c r="D25" s="1676" t="s">
        <v>212</v>
      </c>
      <c r="E25" s="1715"/>
      <c r="F25" s="1715"/>
      <c r="G25" s="1715"/>
      <c r="H25" s="1715"/>
      <c r="I25" s="1715"/>
      <c r="J25" s="1716"/>
    </row>
    <row r="26" spans="1:10" ht="26.25" customHeight="1">
      <c r="A26" s="1650">
        <v>892</v>
      </c>
      <c r="B26" s="1675"/>
      <c r="C26" s="18" t="s">
        <v>213</v>
      </c>
      <c r="D26" s="1671" t="s">
        <v>214</v>
      </c>
      <c r="E26" s="1651"/>
      <c r="F26" s="1651"/>
      <c r="G26" s="1651"/>
      <c r="H26" s="1651"/>
      <c r="I26" s="1651"/>
      <c r="J26" s="1674"/>
    </row>
    <row r="27" spans="1:10" ht="39.75" customHeight="1">
      <c r="A27" s="1650">
        <v>892</v>
      </c>
      <c r="B27" s="1675"/>
      <c r="C27" s="18" t="s">
        <v>215</v>
      </c>
      <c r="D27" s="1671" t="s">
        <v>216</v>
      </c>
      <c r="E27" s="1651"/>
      <c r="F27" s="1651"/>
      <c r="G27" s="1651"/>
      <c r="H27" s="1651"/>
      <c r="I27" s="1651"/>
      <c r="J27" s="1674"/>
    </row>
    <row r="28" spans="1:10" ht="25.5" customHeight="1">
      <c r="A28" s="1650">
        <v>892</v>
      </c>
      <c r="B28" s="1675"/>
      <c r="C28" s="18" t="s">
        <v>217</v>
      </c>
      <c r="D28" s="1671" t="s">
        <v>218</v>
      </c>
      <c r="E28" s="1651"/>
      <c r="F28" s="1651"/>
      <c r="G28" s="1651"/>
      <c r="H28" s="1651"/>
      <c r="I28" s="1651"/>
      <c r="J28" s="1674"/>
    </row>
    <row r="29" spans="1:10" ht="50.25" customHeight="1">
      <c r="A29" s="1650">
        <v>892</v>
      </c>
      <c r="B29" s="1675"/>
      <c r="C29" s="18" t="s">
        <v>219</v>
      </c>
      <c r="D29" s="1671" t="s">
        <v>220</v>
      </c>
      <c r="E29" s="1651"/>
      <c r="F29" s="1651"/>
      <c r="G29" s="1651"/>
      <c r="H29" s="1651"/>
      <c r="I29" s="1651"/>
      <c r="J29" s="1674"/>
    </row>
    <row r="30" spans="1:10" ht="26.25" customHeight="1">
      <c r="A30" s="1650">
        <v>892</v>
      </c>
      <c r="B30" s="1675"/>
      <c r="C30" s="18" t="s">
        <v>221</v>
      </c>
      <c r="D30" s="1671" t="s">
        <v>222</v>
      </c>
      <c r="E30" s="1651"/>
      <c r="F30" s="1651"/>
      <c r="G30" s="1651"/>
      <c r="H30" s="1651"/>
      <c r="I30" s="1651"/>
      <c r="J30" s="1674"/>
    </row>
    <row r="31" spans="1:10" ht="24.75" customHeight="1">
      <c r="A31" s="1650">
        <v>892</v>
      </c>
      <c r="B31" s="1675"/>
      <c r="C31" s="18" t="s">
        <v>223</v>
      </c>
      <c r="D31" s="1671" t="s">
        <v>224</v>
      </c>
      <c r="E31" s="1651"/>
      <c r="F31" s="1651"/>
      <c r="G31" s="1651"/>
      <c r="H31" s="1651"/>
      <c r="I31" s="1651"/>
      <c r="J31" s="1674"/>
    </row>
    <row r="32" spans="1:10" ht="26.25" customHeight="1">
      <c r="A32" s="1650">
        <v>892</v>
      </c>
      <c r="B32" s="1675"/>
      <c r="C32" s="18" t="s">
        <v>225</v>
      </c>
      <c r="D32" s="1671" t="s">
        <v>226</v>
      </c>
      <c r="E32" s="1651"/>
      <c r="F32" s="1651"/>
      <c r="G32" s="1651"/>
      <c r="H32" s="1651"/>
      <c r="I32" s="1651"/>
      <c r="J32" s="1674"/>
    </row>
    <row r="33" spans="1:10" ht="26.25" customHeight="1">
      <c r="A33" s="1650">
        <v>892</v>
      </c>
      <c r="B33" s="1675"/>
      <c r="C33" s="18" t="s">
        <v>227</v>
      </c>
      <c r="D33" s="1671" t="s">
        <v>228</v>
      </c>
      <c r="E33" s="1651"/>
      <c r="F33" s="1651"/>
      <c r="G33" s="1651"/>
      <c r="H33" s="1651"/>
      <c r="I33" s="1651"/>
      <c r="J33" s="1674"/>
    </row>
    <row r="34" spans="1:10" ht="24.75" customHeight="1">
      <c r="A34" s="1650">
        <v>892</v>
      </c>
      <c r="B34" s="1675"/>
      <c r="C34" s="18" t="s">
        <v>229</v>
      </c>
      <c r="D34" s="1671" t="s">
        <v>230</v>
      </c>
      <c r="E34" s="1651"/>
      <c r="F34" s="1651"/>
      <c r="G34" s="1651"/>
      <c r="H34" s="1651"/>
      <c r="I34" s="1651"/>
      <c r="J34" s="1674"/>
    </row>
    <row r="35" spans="1:10" ht="29.25" customHeight="1">
      <c r="A35" s="1650">
        <v>892</v>
      </c>
      <c r="B35" s="1675"/>
      <c r="C35" s="18" t="s">
        <v>231</v>
      </c>
      <c r="D35" s="1672" t="s">
        <v>232</v>
      </c>
      <c r="E35" s="1672"/>
      <c r="F35" s="1672"/>
      <c r="G35" s="1672"/>
      <c r="H35" s="1672"/>
      <c r="I35" s="1672"/>
      <c r="J35" s="1673"/>
    </row>
    <row r="36" spans="1:10" ht="24.75" customHeight="1">
      <c r="A36" s="1650">
        <v>892</v>
      </c>
      <c r="B36" s="1675"/>
      <c r="C36" s="18" t="s">
        <v>233</v>
      </c>
      <c r="D36" s="1743" t="s">
        <v>234</v>
      </c>
      <c r="E36" s="1744"/>
      <c r="F36" s="1744"/>
      <c r="G36" s="1744"/>
      <c r="H36" s="1744"/>
      <c r="I36" s="1744"/>
      <c r="J36" s="1745"/>
    </row>
    <row r="37" spans="1:10" ht="27" customHeight="1">
      <c r="A37" s="1650">
        <v>892</v>
      </c>
      <c r="B37" s="1675"/>
      <c r="C37" s="18" t="s">
        <v>235</v>
      </c>
      <c r="D37" s="1743" t="s">
        <v>236</v>
      </c>
      <c r="E37" s="1744"/>
      <c r="F37" s="1744"/>
      <c r="G37" s="1744"/>
      <c r="H37" s="1744"/>
      <c r="I37" s="1744"/>
      <c r="J37" s="1745"/>
    </row>
    <row r="38" spans="1:10" ht="16.5" customHeight="1">
      <c r="A38" s="1650">
        <v>892</v>
      </c>
      <c r="B38" s="1675"/>
      <c r="C38" s="18" t="s">
        <v>237</v>
      </c>
      <c r="D38" s="1671" t="s">
        <v>238</v>
      </c>
      <c r="E38" s="1651"/>
      <c r="F38" s="1651"/>
      <c r="G38" s="1651"/>
      <c r="H38" s="1651"/>
      <c r="I38" s="1651"/>
      <c r="J38" s="1674"/>
    </row>
    <row r="39" spans="1:10" ht="42" customHeight="1">
      <c r="A39" s="1650">
        <v>892</v>
      </c>
      <c r="B39" s="1675"/>
      <c r="C39" s="18" t="s">
        <v>239</v>
      </c>
      <c r="D39" s="1676" t="s">
        <v>240</v>
      </c>
      <c r="E39" s="1715"/>
      <c r="F39" s="1715"/>
      <c r="G39" s="1715"/>
      <c r="H39" s="1715"/>
      <c r="I39" s="1715"/>
      <c r="J39" s="1716"/>
    </row>
    <row r="40" spans="1:10" ht="27.75" customHeight="1">
      <c r="A40" s="1650">
        <v>892</v>
      </c>
      <c r="B40" s="1675"/>
      <c r="C40" s="19" t="s">
        <v>241</v>
      </c>
      <c r="D40" s="1676" t="s">
        <v>242</v>
      </c>
      <c r="E40" s="1715"/>
      <c r="F40" s="1715"/>
      <c r="G40" s="1715"/>
      <c r="H40" s="1715"/>
      <c r="I40" s="1715"/>
      <c r="J40" s="1716"/>
    </row>
    <row r="41" spans="1:10" ht="38.25" customHeight="1">
      <c r="A41" s="1650">
        <v>892</v>
      </c>
      <c r="B41" s="1675"/>
      <c r="C41" s="18" t="s">
        <v>243</v>
      </c>
      <c r="D41" s="1671" t="s">
        <v>244</v>
      </c>
      <c r="E41" s="1651"/>
      <c r="F41" s="1651"/>
      <c r="G41" s="1651"/>
      <c r="H41" s="1651"/>
      <c r="I41" s="1651"/>
      <c r="J41" s="1674"/>
    </row>
    <row r="42" spans="1:10" ht="53.25" customHeight="1">
      <c r="A42" s="1650">
        <v>892</v>
      </c>
      <c r="B42" s="1675"/>
      <c r="C42" s="18" t="s">
        <v>245</v>
      </c>
      <c r="D42" s="1671" t="s">
        <v>246</v>
      </c>
      <c r="E42" s="1651"/>
      <c r="F42" s="1651"/>
      <c r="G42" s="1651"/>
      <c r="H42" s="1651"/>
      <c r="I42" s="1651"/>
      <c r="J42" s="1674"/>
    </row>
    <row r="43" spans="1:10" ht="43.5" customHeight="1">
      <c r="A43" s="1650">
        <v>892</v>
      </c>
      <c r="B43" s="1675"/>
      <c r="C43" s="18" t="s">
        <v>247</v>
      </c>
      <c r="D43" s="1676" t="s">
        <v>248</v>
      </c>
      <c r="E43" s="1715"/>
      <c r="F43" s="1715"/>
      <c r="G43" s="1715"/>
      <c r="H43" s="1715"/>
      <c r="I43" s="1715"/>
      <c r="J43" s="1716"/>
    </row>
    <row r="44" spans="1:10" ht="40.5" customHeight="1">
      <c r="A44" s="1650">
        <v>892</v>
      </c>
      <c r="B44" s="1675"/>
      <c r="C44" s="18" t="s">
        <v>249</v>
      </c>
      <c r="D44" s="1676" t="s">
        <v>216</v>
      </c>
      <c r="E44" s="1715"/>
      <c r="F44" s="1715"/>
      <c r="G44" s="1715"/>
      <c r="H44" s="1715"/>
      <c r="I44" s="1715"/>
      <c r="J44" s="1716"/>
    </row>
    <row r="45" spans="1:10" ht="64.5" customHeight="1">
      <c r="A45" s="1650">
        <v>892</v>
      </c>
      <c r="B45" s="1675"/>
      <c r="C45" s="18" t="s">
        <v>250</v>
      </c>
      <c r="D45" s="1676" t="s">
        <v>251</v>
      </c>
      <c r="E45" s="1715"/>
      <c r="F45" s="1715"/>
      <c r="G45" s="1715"/>
      <c r="H45" s="1715"/>
      <c r="I45" s="1715"/>
      <c r="J45" s="1716"/>
    </row>
    <row r="46" spans="1:10" ht="38.25" customHeight="1">
      <c r="A46" s="1650">
        <v>892</v>
      </c>
      <c r="B46" s="1675"/>
      <c r="C46" s="18" t="s">
        <v>252</v>
      </c>
      <c r="D46" s="1676" t="s">
        <v>253</v>
      </c>
      <c r="E46" s="1715"/>
      <c r="F46" s="1715"/>
      <c r="G46" s="1715"/>
      <c r="H46" s="1715"/>
      <c r="I46" s="1715"/>
      <c r="J46" s="1716"/>
    </row>
    <row r="47" spans="1:10" ht="24.75" customHeight="1">
      <c r="A47" s="1650">
        <v>892</v>
      </c>
      <c r="B47" s="1675"/>
      <c r="C47" s="18" t="s">
        <v>254</v>
      </c>
      <c r="D47" s="1671" t="s">
        <v>218</v>
      </c>
      <c r="E47" s="1651"/>
      <c r="F47" s="1651"/>
      <c r="G47" s="1651"/>
      <c r="H47" s="1651"/>
      <c r="I47" s="1651"/>
      <c r="J47" s="1674"/>
    </row>
    <row r="48" spans="1:10" ht="54.75" customHeight="1">
      <c r="A48" s="1650">
        <v>892</v>
      </c>
      <c r="B48" s="1675"/>
      <c r="C48" s="18" t="s">
        <v>255</v>
      </c>
      <c r="D48" s="1671" t="s">
        <v>256</v>
      </c>
      <c r="E48" s="1651"/>
      <c r="F48" s="1651"/>
      <c r="G48" s="1651"/>
      <c r="H48" s="1651"/>
      <c r="I48" s="1651"/>
      <c r="J48" s="1674"/>
    </row>
    <row r="49" spans="1:10" ht="26.25" customHeight="1">
      <c r="A49" s="1650">
        <v>892</v>
      </c>
      <c r="B49" s="1675"/>
      <c r="C49" s="18" t="s">
        <v>257</v>
      </c>
      <c r="D49" s="1671" t="s">
        <v>258</v>
      </c>
      <c r="E49" s="1651"/>
      <c r="F49" s="1651"/>
      <c r="G49" s="1651"/>
      <c r="H49" s="1651"/>
      <c r="I49" s="1651"/>
      <c r="J49" s="1674"/>
    </row>
    <row r="50" spans="1:10" ht="26.25" customHeight="1">
      <c r="A50" s="1650">
        <v>892</v>
      </c>
      <c r="B50" s="1675"/>
      <c r="C50" s="18" t="s">
        <v>259</v>
      </c>
      <c r="D50" s="1671" t="s">
        <v>260</v>
      </c>
      <c r="E50" s="1651"/>
      <c r="F50" s="1651"/>
      <c r="G50" s="1651"/>
      <c r="H50" s="1651"/>
      <c r="I50" s="1651"/>
      <c r="J50" s="1674"/>
    </row>
    <row r="51" spans="1:10" ht="27" customHeight="1">
      <c r="A51" s="1650">
        <v>892</v>
      </c>
      <c r="B51" s="1675"/>
      <c r="C51" s="18" t="s">
        <v>261</v>
      </c>
      <c r="D51" s="1671" t="s">
        <v>262</v>
      </c>
      <c r="E51" s="1651"/>
      <c r="F51" s="1651"/>
      <c r="G51" s="1651"/>
      <c r="H51" s="1651"/>
      <c r="I51" s="1651"/>
      <c r="J51" s="1674"/>
    </row>
    <row r="52" spans="1:10" ht="12.75">
      <c r="A52" s="1650">
        <v>892</v>
      </c>
      <c r="B52" s="1675"/>
      <c r="C52" s="18" t="s">
        <v>263</v>
      </c>
      <c r="D52" s="1671" t="s">
        <v>264</v>
      </c>
      <c r="E52" s="1651"/>
      <c r="F52" s="1651"/>
      <c r="G52" s="1651"/>
      <c r="H52" s="1651"/>
      <c r="I52" s="1651"/>
      <c r="J52" s="1674"/>
    </row>
    <row r="53" spans="1:10" ht="28.5" customHeight="1">
      <c r="A53" s="1650">
        <v>892</v>
      </c>
      <c r="B53" s="1675"/>
      <c r="C53" s="18" t="s">
        <v>265</v>
      </c>
      <c r="D53" s="1671" t="s">
        <v>266</v>
      </c>
      <c r="E53" s="1651"/>
      <c r="F53" s="1651"/>
      <c r="G53" s="1651"/>
      <c r="H53" s="1651"/>
      <c r="I53" s="1651"/>
      <c r="J53" s="1674"/>
    </row>
    <row r="54" spans="1:10" ht="41.25" customHeight="1">
      <c r="A54" s="1650">
        <v>892</v>
      </c>
      <c r="B54" s="1675"/>
      <c r="C54" s="18" t="s">
        <v>267</v>
      </c>
      <c r="D54" s="1671" t="s">
        <v>268</v>
      </c>
      <c r="E54" s="1651"/>
      <c r="F54" s="1651"/>
      <c r="G54" s="1651"/>
      <c r="H54" s="1651"/>
      <c r="I54" s="1651"/>
      <c r="J54" s="1674"/>
    </row>
    <row r="55" spans="1:10" ht="51" customHeight="1">
      <c r="A55" s="1650">
        <v>892</v>
      </c>
      <c r="B55" s="1675"/>
      <c r="C55" s="18" t="s">
        <v>269</v>
      </c>
      <c r="D55" s="1676" t="s">
        <v>270</v>
      </c>
      <c r="E55" s="1715"/>
      <c r="F55" s="1715"/>
      <c r="G55" s="1715"/>
      <c r="H55" s="1715"/>
      <c r="I55" s="1715"/>
      <c r="J55" s="1716"/>
    </row>
    <row r="56" spans="1:10" ht="39.75" customHeight="1">
      <c r="A56" s="1650">
        <v>892</v>
      </c>
      <c r="B56" s="1675"/>
      <c r="C56" s="18" t="s">
        <v>271</v>
      </c>
      <c r="D56" s="1789" t="s">
        <v>272</v>
      </c>
      <c r="E56" s="1790"/>
      <c r="F56" s="1790"/>
      <c r="G56" s="1790"/>
      <c r="H56" s="1790"/>
      <c r="I56" s="1790"/>
      <c r="J56" s="1791"/>
    </row>
    <row r="57" spans="1:10" ht="50.25" customHeight="1">
      <c r="A57" s="1650">
        <v>892</v>
      </c>
      <c r="B57" s="1675"/>
      <c r="C57" s="18" t="s">
        <v>273</v>
      </c>
      <c r="D57" s="1676" t="s">
        <v>274</v>
      </c>
      <c r="E57" s="1715"/>
      <c r="F57" s="1715"/>
      <c r="G57" s="1715"/>
      <c r="H57" s="1715"/>
      <c r="I57" s="1715"/>
      <c r="J57" s="1716"/>
    </row>
    <row r="58" spans="1:10" ht="39.75" customHeight="1">
      <c r="A58" s="1784">
        <v>892</v>
      </c>
      <c r="B58" s="1785"/>
      <c r="C58" s="18" t="s">
        <v>275</v>
      </c>
      <c r="D58" s="1773" t="s">
        <v>276</v>
      </c>
      <c r="E58" s="1774"/>
      <c r="F58" s="1774"/>
      <c r="G58" s="1774"/>
      <c r="H58" s="1774"/>
      <c r="I58" s="1774"/>
      <c r="J58" s="1775"/>
    </row>
    <row r="59" spans="1:10" ht="24" customHeight="1">
      <c r="A59" s="1784">
        <v>892</v>
      </c>
      <c r="B59" s="1785"/>
      <c r="C59" s="18" t="s">
        <v>277</v>
      </c>
      <c r="D59" s="1773" t="s">
        <v>278</v>
      </c>
      <c r="E59" s="1774"/>
      <c r="F59" s="1774"/>
      <c r="G59" s="1774"/>
      <c r="H59" s="1774"/>
      <c r="I59" s="1774"/>
      <c r="J59" s="1775"/>
    </row>
    <row r="60" spans="1:10" ht="23.25" customHeight="1">
      <c r="A60" s="1784">
        <v>892</v>
      </c>
      <c r="B60" s="1785"/>
      <c r="C60" s="18" t="s">
        <v>279</v>
      </c>
      <c r="D60" s="1773" t="s">
        <v>280</v>
      </c>
      <c r="E60" s="1774"/>
      <c r="F60" s="1774"/>
      <c r="G60" s="1774"/>
      <c r="H60" s="1774"/>
      <c r="I60" s="1774"/>
      <c r="J60" s="1775"/>
    </row>
    <row r="61" spans="1:10" ht="30" customHeight="1">
      <c r="A61" s="1650">
        <v>892</v>
      </c>
      <c r="B61" s="1675"/>
      <c r="C61" s="18" t="s">
        <v>281</v>
      </c>
      <c r="D61" s="1676" t="s">
        <v>282</v>
      </c>
      <c r="E61" s="1715"/>
      <c r="F61" s="1715"/>
      <c r="G61" s="1715"/>
      <c r="H61" s="1715"/>
      <c r="I61" s="1715"/>
      <c r="J61" s="1716"/>
    </row>
    <row r="62" spans="1:10" ht="28.5" customHeight="1">
      <c r="A62" s="1650">
        <v>892</v>
      </c>
      <c r="B62" s="1675"/>
      <c r="C62" s="18" t="s">
        <v>283</v>
      </c>
      <c r="D62" s="1676" t="s">
        <v>284</v>
      </c>
      <c r="E62" s="1715"/>
      <c r="F62" s="1715"/>
      <c r="G62" s="1715"/>
      <c r="H62" s="1715"/>
      <c r="I62" s="1715"/>
      <c r="J62" s="1716"/>
    </row>
    <row r="63" spans="1:10" ht="41.25" customHeight="1">
      <c r="A63" s="1650">
        <v>892</v>
      </c>
      <c r="B63" s="1675"/>
      <c r="C63" s="18" t="s">
        <v>285</v>
      </c>
      <c r="D63" s="1676" t="s">
        <v>451</v>
      </c>
      <c r="E63" s="1715"/>
      <c r="F63" s="1715"/>
      <c r="G63" s="1715"/>
      <c r="H63" s="1715"/>
      <c r="I63" s="1715"/>
      <c r="J63" s="1716"/>
    </row>
    <row r="64" spans="1:10" ht="27" customHeight="1">
      <c r="A64" s="1650">
        <v>892</v>
      </c>
      <c r="B64" s="1675"/>
      <c r="C64" s="18" t="s">
        <v>286</v>
      </c>
      <c r="D64" s="1676" t="s">
        <v>287</v>
      </c>
      <c r="E64" s="1715"/>
      <c r="F64" s="1715"/>
      <c r="G64" s="1715"/>
      <c r="H64" s="1715"/>
      <c r="I64" s="1715"/>
      <c r="J64" s="1716"/>
    </row>
    <row r="65" spans="1:10" ht="42.75" customHeight="1">
      <c r="A65" s="1650">
        <v>892</v>
      </c>
      <c r="B65" s="1675"/>
      <c r="C65" s="18" t="s">
        <v>288</v>
      </c>
      <c r="D65" s="1676" t="s">
        <v>289</v>
      </c>
      <c r="E65" s="1715"/>
      <c r="F65" s="1715"/>
      <c r="G65" s="1715"/>
      <c r="H65" s="1715"/>
      <c r="I65" s="1715"/>
      <c r="J65" s="1716"/>
    </row>
    <row r="66" spans="1:10" ht="42" customHeight="1">
      <c r="A66" s="1784">
        <v>892</v>
      </c>
      <c r="B66" s="1785"/>
      <c r="C66" s="18" t="s">
        <v>290</v>
      </c>
      <c r="D66" s="1676" t="s">
        <v>291</v>
      </c>
      <c r="E66" s="1715"/>
      <c r="F66" s="1715"/>
      <c r="G66" s="1715"/>
      <c r="H66" s="1715"/>
      <c r="I66" s="1715"/>
      <c r="J66" s="1716"/>
    </row>
    <row r="67" spans="1:10" ht="27" customHeight="1">
      <c r="A67" s="1650">
        <v>892</v>
      </c>
      <c r="B67" s="1675"/>
      <c r="C67" s="18" t="s">
        <v>292</v>
      </c>
      <c r="D67" s="1789" t="s">
        <v>293</v>
      </c>
      <c r="E67" s="1790"/>
      <c r="F67" s="1790"/>
      <c r="G67" s="1790"/>
      <c r="H67" s="1790"/>
      <c r="I67" s="1790"/>
      <c r="J67" s="1791"/>
    </row>
    <row r="68" spans="1:10" ht="41.25" customHeight="1">
      <c r="A68" s="1650">
        <v>892</v>
      </c>
      <c r="B68" s="1675"/>
      <c r="C68" s="18" t="s">
        <v>294</v>
      </c>
      <c r="D68" s="1676" t="s">
        <v>295</v>
      </c>
      <c r="E68" s="1715"/>
      <c r="F68" s="1715"/>
      <c r="G68" s="1715"/>
      <c r="H68" s="1715"/>
      <c r="I68" s="1715"/>
      <c r="J68" s="1716"/>
    </row>
    <row r="69" spans="1:10" ht="28.5" customHeight="1">
      <c r="A69" s="1650">
        <v>892</v>
      </c>
      <c r="B69" s="1675"/>
      <c r="C69" s="18" t="s">
        <v>296</v>
      </c>
      <c r="D69" s="1671" t="s">
        <v>297</v>
      </c>
      <c r="E69" s="1651"/>
      <c r="F69" s="1651"/>
      <c r="G69" s="1651"/>
      <c r="H69" s="1651"/>
      <c r="I69" s="1651"/>
      <c r="J69" s="1674"/>
    </row>
    <row r="70" spans="1:10" ht="27" customHeight="1">
      <c r="A70" s="1650">
        <v>892</v>
      </c>
      <c r="B70" s="1675"/>
      <c r="C70" s="18" t="s">
        <v>298</v>
      </c>
      <c r="D70" s="1671" t="s">
        <v>299</v>
      </c>
      <c r="E70" s="1651"/>
      <c r="F70" s="1651"/>
      <c r="G70" s="1651"/>
      <c r="H70" s="1651"/>
      <c r="I70" s="1651"/>
      <c r="J70" s="1674"/>
    </row>
    <row r="71" spans="1:10" ht="28.5" customHeight="1">
      <c r="A71" s="1650">
        <v>892</v>
      </c>
      <c r="B71" s="1675"/>
      <c r="C71" s="18" t="s">
        <v>300</v>
      </c>
      <c r="D71" s="1671" t="s">
        <v>301</v>
      </c>
      <c r="E71" s="1651"/>
      <c r="F71" s="1651"/>
      <c r="G71" s="1651"/>
      <c r="H71" s="1651"/>
      <c r="I71" s="1651"/>
      <c r="J71" s="1674"/>
    </row>
    <row r="72" spans="1:10" ht="27.75" customHeight="1">
      <c r="A72" s="1650">
        <v>892</v>
      </c>
      <c r="B72" s="1675"/>
      <c r="C72" s="18" t="s">
        <v>302</v>
      </c>
      <c r="D72" s="1671" t="s">
        <v>303</v>
      </c>
      <c r="E72" s="1651"/>
      <c r="F72" s="1651"/>
      <c r="G72" s="1651"/>
      <c r="H72" s="1651"/>
      <c r="I72" s="1651"/>
      <c r="J72" s="1674"/>
    </row>
    <row r="73" spans="1:10" ht="28.5" customHeight="1">
      <c r="A73" s="1650">
        <v>892</v>
      </c>
      <c r="B73" s="1675"/>
      <c r="C73" s="18" t="s">
        <v>304</v>
      </c>
      <c r="D73" s="1671" t="s">
        <v>305</v>
      </c>
      <c r="E73" s="1651"/>
      <c r="F73" s="1651"/>
      <c r="G73" s="1651"/>
      <c r="H73" s="1651"/>
      <c r="I73" s="1651"/>
      <c r="J73" s="1674"/>
    </row>
    <row r="74" spans="1:10" ht="31.5" customHeight="1">
      <c r="A74" s="1650">
        <v>892</v>
      </c>
      <c r="B74" s="1675"/>
      <c r="C74" s="18" t="s">
        <v>306</v>
      </c>
      <c r="D74" s="1671" t="s">
        <v>307</v>
      </c>
      <c r="E74" s="1651"/>
      <c r="F74" s="1651"/>
      <c r="G74" s="1651"/>
      <c r="H74" s="1651"/>
      <c r="I74" s="1651"/>
      <c r="J74" s="1674"/>
    </row>
    <row r="75" spans="1:10" ht="26.25" customHeight="1">
      <c r="A75" s="1650">
        <v>892</v>
      </c>
      <c r="B75" s="1675"/>
      <c r="C75" s="18" t="s">
        <v>308</v>
      </c>
      <c r="D75" s="1671" t="s">
        <v>309</v>
      </c>
      <c r="E75" s="1651"/>
      <c r="F75" s="1651"/>
      <c r="G75" s="1651"/>
      <c r="H75" s="1651"/>
      <c r="I75" s="1651"/>
      <c r="J75" s="1674"/>
    </row>
    <row r="76" spans="1:10" ht="39.75" customHeight="1">
      <c r="A76" s="1650">
        <v>892</v>
      </c>
      <c r="B76" s="1675"/>
      <c r="C76" s="18" t="s">
        <v>310</v>
      </c>
      <c r="D76" s="1671" t="s">
        <v>311</v>
      </c>
      <c r="E76" s="1651"/>
      <c r="F76" s="1651"/>
      <c r="G76" s="1651"/>
      <c r="H76" s="1651"/>
      <c r="I76" s="1651"/>
      <c r="J76" s="1674"/>
    </row>
    <row r="77" spans="1:10" ht="27" customHeight="1">
      <c r="A77" s="1650">
        <v>892</v>
      </c>
      <c r="B77" s="1675"/>
      <c r="C77" s="18" t="s">
        <v>312</v>
      </c>
      <c r="D77" s="1671" t="s">
        <v>313</v>
      </c>
      <c r="E77" s="1651"/>
      <c r="F77" s="1651"/>
      <c r="G77" s="1651"/>
      <c r="H77" s="1651"/>
      <c r="I77" s="1651"/>
      <c r="J77" s="1674"/>
    </row>
    <row r="78" spans="1:10" ht="27.75" customHeight="1">
      <c r="A78" s="1650">
        <v>892</v>
      </c>
      <c r="B78" s="1675"/>
      <c r="C78" s="17" t="s">
        <v>314</v>
      </c>
      <c r="D78" s="1665" t="s">
        <v>315</v>
      </c>
      <c r="E78" s="1666"/>
      <c r="F78" s="1666"/>
      <c r="G78" s="1666"/>
      <c r="H78" s="1666"/>
      <c r="I78" s="1666"/>
      <c r="J78" s="1667"/>
    </row>
    <row r="79" spans="1:10" ht="30.75" customHeight="1">
      <c r="A79" s="1650">
        <v>892</v>
      </c>
      <c r="B79" s="1675"/>
      <c r="C79" s="20" t="s">
        <v>316</v>
      </c>
      <c r="D79" s="1672" t="s">
        <v>317</v>
      </c>
      <c r="E79" s="1672"/>
      <c r="F79" s="1672"/>
      <c r="G79" s="1672"/>
      <c r="H79" s="1672"/>
      <c r="I79" s="1672"/>
      <c r="J79" s="1673"/>
    </row>
    <row r="80" spans="1:10" ht="22.5" customHeight="1">
      <c r="A80" s="1650">
        <v>892</v>
      </c>
      <c r="B80" s="1675"/>
      <c r="C80" s="20" t="s">
        <v>318</v>
      </c>
      <c r="D80" s="1671" t="s">
        <v>319</v>
      </c>
      <c r="E80" s="1651"/>
      <c r="F80" s="1651"/>
      <c r="G80" s="1651"/>
      <c r="H80" s="1651"/>
      <c r="I80" s="1651"/>
      <c r="J80" s="1674"/>
    </row>
    <row r="81" spans="1:10" ht="28.5" customHeight="1">
      <c r="A81" s="1650">
        <v>892</v>
      </c>
      <c r="B81" s="1675"/>
      <c r="C81" s="21" t="s">
        <v>320</v>
      </c>
      <c r="D81" s="1786" t="s">
        <v>242</v>
      </c>
      <c r="E81" s="1787"/>
      <c r="F81" s="1787"/>
      <c r="G81" s="1787"/>
      <c r="H81" s="1787"/>
      <c r="I81" s="1787"/>
      <c r="J81" s="1788"/>
    </row>
    <row r="82" spans="1:10" ht="52.5" customHeight="1">
      <c r="A82" s="1650">
        <v>892</v>
      </c>
      <c r="B82" s="1675"/>
      <c r="C82" s="21" t="s">
        <v>321</v>
      </c>
      <c r="D82" s="1665" t="s">
        <v>322</v>
      </c>
      <c r="E82" s="1666"/>
      <c r="F82" s="1666"/>
      <c r="G82" s="1666"/>
      <c r="H82" s="1666"/>
      <c r="I82" s="1666"/>
      <c r="J82" s="1667"/>
    </row>
    <row r="83" spans="1:10" ht="28.5" customHeight="1">
      <c r="A83" s="1650">
        <v>892</v>
      </c>
      <c r="B83" s="1675"/>
      <c r="C83" s="21" t="s">
        <v>323</v>
      </c>
      <c r="D83" s="1676" t="s">
        <v>324</v>
      </c>
      <c r="E83" s="1715"/>
      <c r="F83" s="1715"/>
      <c r="G83" s="1715"/>
      <c r="H83" s="1715"/>
      <c r="I83" s="1715"/>
      <c r="J83" s="1716"/>
    </row>
    <row r="84" spans="1:10" ht="27.75" customHeight="1">
      <c r="A84" s="1650">
        <v>892</v>
      </c>
      <c r="B84" s="1675"/>
      <c r="C84" s="21" t="s">
        <v>325</v>
      </c>
      <c r="D84" s="1671" t="s">
        <v>326</v>
      </c>
      <c r="E84" s="1651"/>
      <c r="F84" s="1651"/>
      <c r="G84" s="1651"/>
      <c r="H84" s="1651"/>
      <c r="I84" s="1651"/>
      <c r="J84" s="1674"/>
    </row>
    <row r="85" spans="1:10" ht="27" customHeight="1">
      <c r="A85" s="1650">
        <v>892</v>
      </c>
      <c r="B85" s="1675"/>
      <c r="C85" s="22" t="s">
        <v>327</v>
      </c>
      <c r="D85" s="1705" t="s">
        <v>328</v>
      </c>
      <c r="E85" s="1706"/>
      <c r="F85" s="1706"/>
      <c r="G85" s="1706"/>
      <c r="H85" s="1706"/>
      <c r="I85" s="1706"/>
      <c r="J85" s="1707"/>
    </row>
    <row r="86" spans="1:10" ht="24.75" customHeight="1">
      <c r="A86" s="1650">
        <v>892</v>
      </c>
      <c r="B86" s="1675"/>
      <c r="C86" s="18" t="s">
        <v>329</v>
      </c>
      <c r="D86" s="1671" t="s">
        <v>330</v>
      </c>
      <c r="E86" s="1651"/>
      <c r="F86" s="1651"/>
      <c r="G86" s="1651"/>
      <c r="H86" s="1651"/>
      <c r="I86" s="1651"/>
      <c r="J86" s="1674"/>
    </row>
    <row r="87" spans="1:10" ht="25.5" customHeight="1">
      <c r="A87" s="1650">
        <v>892</v>
      </c>
      <c r="B87" s="1675"/>
      <c r="C87" s="18" t="s">
        <v>331</v>
      </c>
      <c r="D87" s="1671" t="s">
        <v>332</v>
      </c>
      <c r="E87" s="1651"/>
      <c r="F87" s="1651"/>
      <c r="G87" s="1651"/>
      <c r="H87" s="1651"/>
      <c r="I87" s="1651"/>
      <c r="J87" s="1674"/>
    </row>
    <row r="88" spans="1:10" ht="27" customHeight="1">
      <c r="A88" s="1650">
        <v>892</v>
      </c>
      <c r="B88" s="1675"/>
      <c r="C88" s="18" t="s">
        <v>333</v>
      </c>
      <c r="D88" s="1671" t="s">
        <v>334</v>
      </c>
      <c r="E88" s="1651"/>
      <c r="F88" s="1651"/>
      <c r="G88" s="1651"/>
      <c r="H88" s="1651"/>
      <c r="I88" s="1651"/>
      <c r="J88" s="1674"/>
    </row>
    <row r="89" spans="1:10" ht="28.5" customHeight="1">
      <c r="A89" s="1650">
        <v>892</v>
      </c>
      <c r="B89" s="1675"/>
      <c r="C89" s="18" t="s">
        <v>335</v>
      </c>
      <c r="D89" s="1671" t="s">
        <v>336</v>
      </c>
      <c r="E89" s="1651"/>
      <c r="F89" s="1651"/>
      <c r="G89" s="1651"/>
      <c r="H89" s="1651"/>
      <c r="I89" s="1651"/>
      <c r="J89" s="1674"/>
    </row>
    <row r="90" spans="1:10" ht="51.75" customHeight="1">
      <c r="A90" s="1650">
        <v>892</v>
      </c>
      <c r="B90" s="1675"/>
      <c r="C90" s="18" t="s">
        <v>337</v>
      </c>
      <c r="D90" s="1671" t="s">
        <v>338</v>
      </c>
      <c r="E90" s="1651"/>
      <c r="F90" s="1651"/>
      <c r="G90" s="1651"/>
      <c r="H90" s="1651"/>
      <c r="I90" s="1651"/>
      <c r="J90" s="1674"/>
    </row>
    <row r="91" spans="1:10" ht="39.75" customHeight="1">
      <c r="A91" s="1650">
        <v>892</v>
      </c>
      <c r="B91" s="1675"/>
      <c r="C91" s="18" t="s">
        <v>339</v>
      </c>
      <c r="D91" s="1671" t="s">
        <v>340</v>
      </c>
      <c r="E91" s="1653"/>
      <c r="F91" s="1653"/>
      <c r="G91" s="1653"/>
      <c r="H91" s="1653"/>
      <c r="I91" s="1653"/>
      <c r="J91" s="1654"/>
    </row>
    <row r="92" spans="1:10" ht="39.75" customHeight="1">
      <c r="A92" s="1650">
        <v>892</v>
      </c>
      <c r="B92" s="1675"/>
      <c r="C92" s="18" t="s">
        <v>341</v>
      </c>
      <c r="D92" s="1671" t="s">
        <v>342</v>
      </c>
      <c r="E92" s="1651"/>
      <c r="F92" s="1651"/>
      <c r="G92" s="1651"/>
      <c r="H92" s="1651"/>
      <c r="I92" s="1651"/>
      <c r="J92" s="1674"/>
    </row>
    <row r="93" spans="1:10" ht="65.25" customHeight="1">
      <c r="A93" s="1650">
        <v>892</v>
      </c>
      <c r="B93" s="1675"/>
      <c r="C93" s="18" t="s">
        <v>343</v>
      </c>
      <c r="D93" s="1671" t="s">
        <v>344</v>
      </c>
      <c r="E93" s="1651"/>
      <c r="F93" s="1651"/>
      <c r="G93" s="1651"/>
      <c r="H93" s="1651"/>
      <c r="I93" s="1651"/>
      <c r="J93" s="1674"/>
    </row>
    <row r="94" spans="1:10" ht="37.5" customHeight="1">
      <c r="A94" s="1650">
        <v>892</v>
      </c>
      <c r="B94" s="1675"/>
      <c r="C94" s="18" t="s">
        <v>345</v>
      </c>
      <c r="D94" s="1671" t="s">
        <v>346</v>
      </c>
      <c r="E94" s="1651"/>
      <c r="F94" s="1651"/>
      <c r="G94" s="1651"/>
      <c r="H94" s="1651"/>
      <c r="I94" s="1651"/>
      <c r="J94" s="1674"/>
    </row>
    <row r="95" spans="1:10" ht="39.75" customHeight="1">
      <c r="A95" s="1650">
        <v>892</v>
      </c>
      <c r="B95" s="1675"/>
      <c r="C95" s="18" t="s">
        <v>347</v>
      </c>
      <c r="D95" s="1671" t="s">
        <v>348</v>
      </c>
      <c r="E95" s="1651"/>
      <c r="F95" s="1651"/>
      <c r="G95" s="1651"/>
      <c r="H95" s="1651"/>
      <c r="I95" s="1651"/>
      <c r="J95" s="1674"/>
    </row>
    <row r="96" spans="1:10" ht="27" customHeight="1">
      <c r="A96" s="1650">
        <v>892</v>
      </c>
      <c r="B96" s="1675"/>
      <c r="C96" s="18" t="s">
        <v>349</v>
      </c>
      <c r="D96" s="1671" t="s">
        <v>350</v>
      </c>
      <c r="E96" s="1651"/>
      <c r="F96" s="1651"/>
      <c r="G96" s="1651"/>
      <c r="H96" s="1651"/>
      <c r="I96" s="1651"/>
      <c r="J96" s="1674"/>
    </row>
    <row r="97" spans="1:10" ht="26.25" customHeight="1">
      <c r="A97" s="1650">
        <v>892</v>
      </c>
      <c r="B97" s="1675"/>
      <c r="C97" s="18" t="s">
        <v>351</v>
      </c>
      <c r="D97" s="1671" t="s">
        <v>352</v>
      </c>
      <c r="E97" s="1651"/>
      <c r="F97" s="1651"/>
      <c r="G97" s="1651"/>
      <c r="H97" s="1651"/>
      <c r="I97" s="1651"/>
      <c r="J97" s="1674"/>
    </row>
    <row r="98" spans="1:10" ht="39" customHeight="1">
      <c r="A98" s="1650">
        <v>892</v>
      </c>
      <c r="B98" s="1675"/>
      <c r="C98" s="18" t="s">
        <v>353</v>
      </c>
      <c r="D98" s="1671" t="s">
        <v>354</v>
      </c>
      <c r="E98" s="1651"/>
      <c r="F98" s="1651"/>
      <c r="G98" s="1651"/>
      <c r="H98" s="1651"/>
      <c r="I98" s="1651"/>
      <c r="J98" s="1674"/>
    </row>
    <row r="99" spans="1:10" ht="23.25" customHeight="1">
      <c r="A99" s="1650">
        <v>892</v>
      </c>
      <c r="B99" s="1675"/>
      <c r="C99" s="18" t="s">
        <v>355</v>
      </c>
      <c r="D99" s="1671" t="s">
        <v>356</v>
      </c>
      <c r="E99" s="1651"/>
      <c r="F99" s="1651"/>
      <c r="G99" s="1651"/>
      <c r="H99" s="1651"/>
      <c r="I99" s="1651"/>
      <c r="J99" s="1674"/>
    </row>
    <row r="100" spans="1:10" ht="27.75" customHeight="1">
      <c r="A100" s="1650">
        <v>892</v>
      </c>
      <c r="B100" s="1675"/>
      <c r="C100" s="18" t="s">
        <v>357</v>
      </c>
      <c r="D100" s="1671" t="s">
        <v>358</v>
      </c>
      <c r="E100" s="1651"/>
      <c r="F100" s="1651"/>
      <c r="G100" s="1651"/>
      <c r="H100" s="1651"/>
      <c r="I100" s="1651"/>
      <c r="J100" s="1674"/>
    </row>
    <row r="101" spans="1:10" ht="66" customHeight="1">
      <c r="A101" s="1650">
        <v>892</v>
      </c>
      <c r="B101" s="1675"/>
      <c r="C101" s="18" t="s">
        <v>359</v>
      </c>
      <c r="D101" s="1676" t="s">
        <v>360</v>
      </c>
      <c r="E101" s="1715"/>
      <c r="F101" s="1715"/>
      <c r="G101" s="1715"/>
      <c r="H101" s="1715"/>
      <c r="I101" s="1715"/>
      <c r="J101" s="1716"/>
    </row>
    <row r="102" spans="1:10" ht="39.75" customHeight="1">
      <c r="A102" s="1650">
        <v>892</v>
      </c>
      <c r="B102" s="1675"/>
      <c r="C102" s="18" t="s">
        <v>361</v>
      </c>
      <c r="D102" s="1671" t="s">
        <v>362</v>
      </c>
      <c r="E102" s="1651"/>
      <c r="F102" s="1651"/>
      <c r="G102" s="1651"/>
      <c r="H102" s="1651"/>
      <c r="I102" s="1651"/>
      <c r="J102" s="1674"/>
    </row>
    <row r="103" spans="1:10" ht="25.5" customHeight="1">
      <c r="A103" s="1650">
        <v>892</v>
      </c>
      <c r="B103" s="1675"/>
      <c r="C103" s="21" t="s">
        <v>363</v>
      </c>
      <c r="D103" s="1671" t="s">
        <v>364</v>
      </c>
      <c r="E103" s="1651"/>
      <c r="F103" s="1651"/>
      <c r="G103" s="1651"/>
      <c r="H103" s="1651"/>
      <c r="I103" s="1651"/>
      <c r="J103" s="1674"/>
    </row>
    <row r="104" spans="1:10" ht="38.25" customHeight="1">
      <c r="A104" s="1650">
        <v>892</v>
      </c>
      <c r="B104" s="1675"/>
      <c r="C104" s="21" t="s">
        <v>365</v>
      </c>
      <c r="D104" s="1671" t="s">
        <v>366</v>
      </c>
      <c r="E104" s="1651"/>
      <c r="F104" s="1651"/>
      <c r="G104" s="1651"/>
      <c r="H104" s="1651"/>
      <c r="I104" s="1651"/>
      <c r="J104" s="1674"/>
    </row>
    <row r="105" spans="1:10" ht="39.75" customHeight="1">
      <c r="A105" s="1784">
        <v>892</v>
      </c>
      <c r="B105" s="1785"/>
      <c r="C105" s="21" t="s">
        <v>367</v>
      </c>
      <c r="D105" s="1671" t="s">
        <v>368</v>
      </c>
      <c r="E105" s="1651"/>
      <c r="F105" s="1651"/>
      <c r="G105" s="1651"/>
      <c r="H105" s="1651"/>
      <c r="I105" s="1651"/>
      <c r="J105" s="1674"/>
    </row>
    <row r="106" spans="1:10" ht="30.75" customHeight="1">
      <c r="A106" s="1650">
        <v>892</v>
      </c>
      <c r="B106" s="1675"/>
      <c r="C106" s="18" t="s">
        <v>369</v>
      </c>
      <c r="D106" s="1676" t="s">
        <v>370</v>
      </c>
      <c r="E106" s="1715"/>
      <c r="F106" s="1715"/>
      <c r="G106" s="1715"/>
      <c r="H106" s="1715"/>
      <c r="I106" s="1715"/>
      <c r="J106" s="1716"/>
    </row>
    <row r="107" spans="1:10" ht="41.25" customHeight="1">
      <c r="A107" s="1650">
        <v>892</v>
      </c>
      <c r="B107" s="1675"/>
      <c r="C107" s="21" t="s">
        <v>371</v>
      </c>
      <c r="D107" s="1671" t="s">
        <v>372</v>
      </c>
      <c r="E107" s="1651"/>
      <c r="F107" s="1651"/>
      <c r="G107" s="1651"/>
      <c r="H107" s="1651"/>
      <c r="I107" s="1651"/>
      <c r="J107" s="1674"/>
    </row>
    <row r="108" spans="1:10" ht="39" customHeight="1">
      <c r="A108" s="1650">
        <v>892</v>
      </c>
      <c r="B108" s="1675"/>
      <c r="C108" s="18" t="s">
        <v>373</v>
      </c>
      <c r="D108" s="1676" t="s">
        <v>374</v>
      </c>
      <c r="E108" s="1715"/>
      <c r="F108" s="1715"/>
      <c r="G108" s="1715"/>
      <c r="H108" s="1715"/>
      <c r="I108" s="1715"/>
      <c r="J108" s="1716"/>
    </row>
    <row r="109" spans="1:10" ht="51" customHeight="1">
      <c r="A109" s="1650">
        <v>892</v>
      </c>
      <c r="B109" s="1675"/>
      <c r="C109" s="18" t="s">
        <v>375</v>
      </c>
      <c r="D109" s="1671" t="s">
        <v>376</v>
      </c>
      <c r="E109" s="1651"/>
      <c r="F109" s="1651"/>
      <c r="G109" s="1651"/>
      <c r="H109" s="1651"/>
      <c r="I109" s="1651"/>
      <c r="J109" s="1674"/>
    </row>
    <row r="110" spans="1:10" ht="28.5" customHeight="1">
      <c r="A110" s="1650">
        <v>892</v>
      </c>
      <c r="B110" s="1675"/>
      <c r="C110" s="18" t="s">
        <v>377</v>
      </c>
      <c r="D110" s="1671" t="s">
        <v>378</v>
      </c>
      <c r="E110" s="1651"/>
      <c r="F110" s="1651"/>
      <c r="G110" s="1651"/>
      <c r="H110" s="1651"/>
      <c r="I110" s="1651"/>
      <c r="J110" s="1674"/>
    </row>
    <row r="111" spans="1:10" ht="28.5" customHeight="1">
      <c r="A111" s="1650">
        <v>892</v>
      </c>
      <c r="B111" s="1675"/>
      <c r="C111" s="18" t="s">
        <v>379</v>
      </c>
      <c r="D111" s="1671" t="s">
        <v>380</v>
      </c>
      <c r="E111" s="1651"/>
      <c r="F111" s="1651"/>
      <c r="G111" s="1651"/>
      <c r="H111" s="1651"/>
      <c r="I111" s="1651"/>
      <c r="J111" s="1674"/>
    </row>
    <row r="112" spans="1:10" ht="23.25" customHeight="1">
      <c r="A112" s="1650">
        <v>892</v>
      </c>
      <c r="B112" s="1675"/>
      <c r="C112" s="16" t="s">
        <v>381</v>
      </c>
      <c r="D112" s="1671" t="s">
        <v>382</v>
      </c>
      <c r="E112" s="1651"/>
      <c r="F112" s="1651"/>
      <c r="G112" s="1651"/>
      <c r="H112" s="1651"/>
      <c r="I112" s="1651"/>
      <c r="J112" s="1674"/>
    </row>
    <row r="113" spans="1:10" ht="26.25" customHeight="1">
      <c r="A113" s="1650">
        <v>892</v>
      </c>
      <c r="B113" s="1675"/>
      <c r="C113" s="16" t="s">
        <v>383</v>
      </c>
      <c r="D113" s="1671" t="s">
        <v>384</v>
      </c>
      <c r="E113" s="1651"/>
      <c r="F113" s="1651"/>
      <c r="G113" s="1651"/>
      <c r="H113" s="1651"/>
      <c r="I113" s="1651"/>
      <c r="J113" s="1674"/>
    </row>
    <row r="114" spans="1:10" ht="28.5" customHeight="1">
      <c r="A114" s="1650">
        <v>892</v>
      </c>
      <c r="B114" s="1675"/>
      <c r="C114" s="16" t="s">
        <v>385</v>
      </c>
      <c r="D114" s="1671" t="s">
        <v>386</v>
      </c>
      <c r="E114" s="1651"/>
      <c r="F114" s="1651"/>
      <c r="G114" s="1651"/>
      <c r="H114" s="1651"/>
      <c r="I114" s="1651"/>
      <c r="J114" s="1674"/>
    </row>
    <row r="115" spans="1:10" ht="30" customHeight="1">
      <c r="A115" s="1650">
        <v>892</v>
      </c>
      <c r="B115" s="1675"/>
      <c r="C115" s="16" t="s">
        <v>387</v>
      </c>
      <c r="D115" s="1671" t="s">
        <v>388</v>
      </c>
      <c r="E115" s="1651"/>
      <c r="F115" s="1651"/>
      <c r="G115" s="1651"/>
      <c r="H115" s="1651"/>
      <c r="I115" s="1651"/>
      <c r="J115" s="1674"/>
    </row>
    <row r="116" spans="1:10" ht="39" customHeight="1">
      <c r="A116" s="1650">
        <v>892</v>
      </c>
      <c r="B116" s="1675"/>
      <c r="C116" s="16" t="s">
        <v>389</v>
      </c>
      <c r="D116" s="1671" t="s">
        <v>390</v>
      </c>
      <c r="E116" s="1651"/>
      <c r="F116" s="1651"/>
      <c r="G116" s="1651"/>
      <c r="H116" s="1651"/>
      <c r="I116" s="1651"/>
      <c r="J116" s="1674"/>
    </row>
    <row r="117" spans="1:10" ht="65.25" customHeight="1">
      <c r="A117" s="1650">
        <v>892</v>
      </c>
      <c r="B117" s="1675"/>
      <c r="C117" s="16" t="s">
        <v>391</v>
      </c>
      <c r="D117" s="1676" t="s">
        <v>392</v>
      </c>
      <c r="E117" s="1715"/>
      <c r="F117" s="1715"/>
      <c r="G117" s="1715"/>
      <c r="H117" s="1715"/>
      <c r="I117" s="1715"/>
      <c r="J117" s="1716"/>
    </row>
    <row r="118" spans="1:10" ht="39.75" customHeight="1">
      <c r="A118" s="1650">
        <v>892</v>
      </c>
      <c r="B118" s="1675"/>
      <c r="C118" s="16" t="s">
        <v>393</v>
      </c>
      <c r="D118" s="1671" t="s">
        <v>394</v>
      </c>
      <c r="E118" s="1651"/>
      <c r="F118" s="1651"/>
      <c r="G118" s="1651"/>
      <c r="H118" s="1651"/>
      <c r="I118" s="1651"/>
      <c r="J118" s="1674"/>
    </row>
    <row r="119" spans="1:10" ht="25.5" customHeight="1">
      <c r="A119" s="1650">
        <v>892</v>
      </c>
      <c r="B119" s="1675"/>
      <c r="C119" s="16" t="s">
        <v>395</v>
      </c>
      <c r="D119" s="1671" t="s">
        <v>396</v>
      </c>
      <c r="E119" s="1651"/>
      <c r="F119" s="1651"/>
      <c r="G119" s="1651"/>
      <c r="H119" s="1651"/>
      <c r="I119" s="1651"/>
      <c r="J119" s="1674"/>
    </row>
    <row r="120" spans="1:10" ht="26.25" customHeight="1">
      <c r="A120" s="1650">
        <v>892</v>
      </c>
      <c r="B120" s="1675"/>
      <c r="C120" s="16" t="s">
        <v>397</v>
      </c>
      <c r="D120" s="1671" t="s">
        <v>398</v>
      </c>
      <c r="E120" s="1651"/>
      <c r="F120" s="1651"/>
      <c r="G120" s="1651"/>
      <c r="H120" s="1651"/>
      <c r="I120" s="1651"/>
      <c r="J120" s="1674"/>
    </row>
    <row r="121" spans="1:10" ht="27" customHeight="1">
      <c r="A121" s="1650">
        <v>892</v>
      </c>
      <c r="B121" s="1675"/>
      <c r="C121" s="16" t="s">
        <v>399</v>
      </c>
      <c r="D121" s="1671" t="s">
        <v>400</v>
      </c>
      <c r="E121" s="1651"/>
      <c r="F121" s="1651"/>
      <c r="G121" s="1651"/>
      <c r="H121" s="1651"/>
      <c r="I121" s="1651"/>
      <c r="J121" s="1674"/>
    </row>
    <row r="122" spans="1:10" ht="27.75" customHeight="1">
      <c r="A122" s="1650">
        <v>892</v>
      </c>
      <c r="B122" s="1675"/>
      <c r="C122" s="16" t="s">
        <v>401</v>
      </c>
      <c r="D122" s="1671" t="s">
        <v>402</v>
      </c>
      <c r="E122" s="1651"/>
      <c r="F122" s="1651"/>
      <c r="G122" s="1651"/>
      <c r="H122" s="1651"/>
      <c r="I122" s="1651"/>
      <c r="J122" s="1674"/>
    </row>
    <row r="123" spans="1:10" ht="26.25" customHeight="1">
      <c r="A123" s="1650">
        <v>892</v>
      </c>
      <c r="B123" s="1675"/>
      <c r="C123" s="16" t="s">
        <v>403</v>
      </c>
      <c r="D123" s="1671" t="s">
        <v>404</v>
      </c>
      <c r="E123" s="1651"/>
      <c r="F123" s="1651"/>
      <c r="G123" s="1651"/>
      <c r="H123" s="1651"/>
      <c r="I123" s="1651"/>
      <c r="J123" s="1674"/>
    </row>
    <row r="124" spans="1:10" ht="40.5" customHeight="1">
      <c r="A124" s="1650">
        <v>892</v>
      </c>
      <c r="B124" s="1675"/>
      <c r="C124" s="16" t="s">
        <v>405</v>
      </c>
      <c r="D124" s="1671" t="s">
        <v>452</v>
      </c>
      <c r="E124" s="1651"/>
      <c r="F124" s="1651"/>
      <c r="G124" s="1651"/>
      <c r="H124" s="1651"/>
      <c r="I124" s="1651"/>
      <c r="J124" s="1674"/>
    </row>
    <row r="125" spans="1:10" ht="27.75" customHeight="1">
      <c r="A125" s="1650">
        <v>892</v>
      </c>
      <c r="B125" s="1675"/>
      <c r="C125" s="18" t="s">
        <v>406</v>
      </c>
      <c r="D125" s="1671" t="s">
        <v>407</v>
      </c>
      <c r="E125" s="1651"/>
      <c r="F125" s="1651"/>
      <c r="G125" s="1651"/>
      <c r="H125" s="1651"/>
      <c r="I125" s="1651"/>
      <c r="J125" s="1674"/>
    </row>
    <row r="126" spans="1:10" ht="23.25" customHeight="1">
      <c r="A126" s="1650">
        <v>892</v>
      </c>
      <c r="B126" s="1675"/>
      <c r="C126" s="18" t="s">
        <v>408</v>
      </c>
      <c r="D126" s="1672" t="s">
        <v>409</v>
      </c>
      <c r="E126" s="1672"/>
      <c r="F126" s="1672"/>
      <c r="G126" s="1672"/>
      <c r="H126" s="1672"/>
      <c r="I126" s="1672"/>
      <c r="J126" s="1673"/>
    </row>
    <row r="127" spans="1:10" ht="65.25" customHeight="1">
      <c r="A127" s="1650">
        <v>892</v>
      </c>
      <c r="B127" s="1675"/>
      <c r="C127" s="18" t="s">
        <v>410</v>
      </c>
      <c r="D127" s="1672" t="s">
        <v>411</v>
      </c>
      <c r="E127" s="1672"/>
      <c r="F127" s="1672"/>
      <c r="G127" s="1672"/>
      <c r="H127" s="1672"/>
      <c r="I127" s="1672"/>
      <c r="J127" s="1673"/>
    </row>
    <row r="128" spans="1:10" ht="51.75" customHeight="1">
      <c r="A128" s="1650">
        <v>892</v>
      </c>
      <c r="B128" s="1675"/>
      <c r="C128" s="18" t="s">
        <v>412</v>
      </c>
      <c r="D128" s="1671" t="s">
        <v>413</v>
      </c>
      <c r="E128" s="1651"/>
      <c r="F128" s="1651"/>
      <c r="G128" s="1651"/>
      <c r="H128" s="1651"/>
      <c r="I128" s="1651"/>
      <c r="J128" s="1674"/>
    </row>
    <row r="129" spans="1:10" ht="25.5" customHeight="1">
      <c r="A129" s="1650">
        <v>892</v>
      </c>
      <c r="B129" s="1675"/>
      <c r="C129" s="18" t="s">
        <v>414</v>
      </c>
      <c r="D129" s="1672" t="s">
        <v>415</v>
      </c>
      <c r="E129" s="1672"/>
      <c r="F129" s="1672"/>
      <c r="G129" s="1672"/>
      <c r="H129" s="1672"/>
      <c r="I129" s="1672"/>
      <c r="J129" s="1673"/>
    </row>
    <row r="130" spans="1:10" ht="28.5" customHeight="1">
      <c r="A130" s="1650">
        <v>892</v>
      </c>
      <c r="B130" s="1675"/>
      <c r="C130" s="18" t="s">
        <v>416</v>
      </c>
      <c r="D130" s="1671" t="s">
        <v>417</v>
      </c>
      <c r="E130" s="1651"/>
      <c r="F130" s="1651"/>
      <c r="G130" s="1651"/>
      <c r="H130" s="1651"/>
      <c r="I130" s="1651"/>
      <c r="J130" s="1674"/>
    </row>
    <row r="131" spans="1:10" ht="39.75" customHeight="1">
      <c r="A131" s="1650">
        <v>892</v>
      </c>
      <c r="B131" s="1675"/>
      <c r="C131" s="18" t="s">
        <v>418</v>
      </c>
      <c r="D131" s="1672" t="s">
        <v>419</v>
      </c>
      <c r="E131" s="1672"/>
      <c r="F131" s="1672"/>
      <c r="G131" s="1672"/>
      <c r="H131" s="1672"/>
      <c r="I131" s="1672"/>
      <c r="J131" s="1673"/>
    </row>
    <row r="132" spans="1:10" ht="28.5" customHeight="1">
      <c r="A132" s="1650">
        <v>892</v>
      </c>
      <c r="B132" s="1675"/>
      <c r="C132" s="18" t="s">
        <v>420</v>
      </c>
      <c r="D132" s="1671" t="s">
        <v>421</v>
      </c>
      <c r="E132" s="1651"/>
      <c r="F132" s="1651"/>
      <c r="G132" s="1651"/>
      <c r="H132" s="1651"/>
      <c r="I132" s="1651"/>
      <c r="J132" s="1674"/>
    </row>
    <row r="133" spans="1:10" ht="39.75" customHeight="1">
      <c r="A133" s="1650">
        <v>892</v>
      </c>
      <c r="B133" s="1675"/>
      <c r="C133" s="18" t="s">
        <v>422</v>
      </c>
      <c r="D133" s="1671" t="s">
        <v>423</v>
      </c>
      <c r="E133" s="1651"/>
      <c r="F133" s="1651"/>
      <c r="G133" s="1651"/>
      <c r="H133" s="1651"/>
      <c r="I133" s="1651"/>
      <c r="J133" s="1674"/>
    </row>
    <row r="134" spans="1:10" ht="40.5" customHeight="1">
      <c r="A134" s="1650">
        <v>892</v>
      </c>
      <c r="B134" s="1675"/>
      <c r="C134" s="18" t="s">
        <v>424</v>
      </c>
      <c r="D134" s="1671" t="s">
        <v>425</v>
      </c>
      <c r="E134" s="1653"/>
      <c r="F134" s="1653"/>
      <c r="G134" s="1653"/>
      <c r="H134" s="1653"/>
      <c r="I134" s="1653"/>
      <c r="J134" s="1654"/>
    </row>
    <row r="135" spans="1:10" ht="41.25" customHeight="1">
      <c r="A135" s="1650">
        <v>892</v>
      </c>
      <c r="B135" s="1675"/>
      <c r="C135" s="18" t="s">
        <v>426</v>
      </c>
      <c r="D135" s="1671" t="s">
        <v>427</v>
      </c>
      <c r="E135" s="1651"/>
      <c r="F135" s="1651"/>
      <c r="G135" s="1651"/>
      <c r="H135" s="1651"/>
      <c r="I135" s="1651"/>
      <c r="J135" s="1674"/>
    </row>
    <row r="136" spans="1:10" ht="27.75" customHeight="1">
      <c r="A136" s="1650">
        <v>892</v>
      </c>
      <c r="B136" s="1675"/>
      <c r="C136" s="18" t="s">
        <v>428</v>
      </c>
      <c r="D136" s="1671" t="s">
        <v>429</v>
      </c>
      <c r="E136" s="1653"/>
      <c r="F136" s="1653"/>
      <c r="G136" s="1653"/>
      <c r="H136" s="1653"/>
      <c r="I136" s="1653"/>
      <c r="J136" s="1654"/>
    </row>
    <row r="137" spans="1:10" ht="26.25" customHeight="1">
      <c r="A137" s="1650">
        <v>892</v>
      </c>
      <c r="B137" s="1675"/>
      <c r="C137" s="18" t="s">
        <v>430</v>
      </c>
      <c r="D137" s="1671" t="s">
        <v>431</v>
      </c>
      <c r="E137" s="1651"/>
      <c r="F137" s="1651"/>
      <c r="G137" s="1651"/>
      <c r="H137" s="1651"/>
      <c r="I137" s="1651"/>
      <c r="J137" s="1674"/>
    </row>
    <row r="138" spans="1:10" ht="38.25" customHeight="1">
      <c r="A138" s="1650">
        <v>892</v>
      </c>
      <c r="B138" s="1675"/>
      <c r="C138" s="18" t="s">
        <v>432</v>
      </c>
      <c r="D138" s="1671" t="s">
        <v>433</v>
      </c>
      <c r="E138" s="1651"/>
      <c r="F138" s="1651"/>
      <c r="G138" s="1651"/>
      <c r="H138" s="1651"/>
      <c r="I138" s="1651"/>
      <c r="J138" s="1674"/>
    </row>
    <row r="139" spans="1:10" ht="39.75" customHeight="1">
      <c r="A139" s="1650">
        <v>892</v>
      </c>
      <c r="B139" s="1675"/>
      <c r="C139" s="18" t="s">
        <v>434</v>
      </c>
      <c r="D139" s="1671" t="s">
        <v>435</v>
      </c>
      <c r="E139" s="1651"/>
      <c r="F139" s="1651"/>
      <c r="G139" s="1651"/>
      <c r="H139" s="1651"/>
      <c r="I139" s="1651"/>
      <c r="J139" s="1674"/>
    </row>
    <row r="140" spans="1:10" ht="37.5" customHeight="1">
      <c r="A140" s="1650">
        <v>892</v>
      </c>
      <c r="B140" s="1675"/>
      <c r="C140" s="18" t="s">
        <v>436</v>
      </c>
      <c r="D140" s="1671" t="s">
        <v>437</v>
      </c>
      <c r="E140" s="1651"/>
      <c r="F140" s="1651"/>
      <c r="G140" s="1651"/>
      <c r="H140" s="1651"/>
      <c r="I140" s="1651"/>
      <c r="J140" s="1674"/>
    </row>
    <row r="141" spans="1:10" ht="26.25" customHeight="1">
      <c r="A141" s="1650">
        <v>892</v>
      </c>
      <c r="B141" s="1675"/>
      <c r="C141" s="18" t="s">
        <v>438</v>
      </c>
      <c r="D141" s="1671" t="s">
        <v>439</v>
      </c>
      <c r="E141" s="1651"/>
      <c r="F141" s="1651"/>
      <c r="G141" s="1651"/>
      <c r="H141" s="1651"/>
      <c r="I141" s="1651"/>
      <c r="J141" s="1674"/>
    </row>
    <row r="142" spans="1:10" ht="37.5" customHeight="1">
      <c r="A142" s="1650">
        <v>892</v>
      </c>
      <c r="B142" s="1675"/>
      <c r="C142" s="18" t="s">
        <v>440</v>
      </c>
      <c r="D142" s="1671" t="s">
        <v>441</v>
      </c>
      <c r="E142" s="1651"/>
      <c r="F142" s="1651"/>
      <c r="G142" s="1651"/>
      <c r="H142" s="1651"/>
      <c r="I142" s="1651"/>
      <c r="J142" s="1674"/>
    </row>
    <row r="143" spans="1:10" ht="37.5" customHeight="1">
      <c r="A143" s="1650">
        <v>892</v>
      </c>
      <c r="B143" s="1675"/>
      <c r="C143" s="18" t="s">
        <v>442</v>
      </c>
      <c r="D143" s="1671" t="s">
        <v>443</v>
      </c>
      <c r="E143" s="1651"/>
      <c r="F143" s="1651"/>
      <c r="G143" s="1651"/>
      <c r="H143" s="1651"/>
      <c r="I143" s="1651"/>
      <c r="J143" s="1674"/>
    </row>
    <row r="144" spans="1:10" ht="42" customHeight="1">
      <c r="A144" s="1650">
        <v>892</v>
      </c>
      <c r="B144" s="1675"/>
      <c r="C144" s="18" t="s">
        <v>444</v>
      </c>
      <c r="D144" s="1671" t="s">
        <v>445</v>
      </c>
      <c r="E144" s="1653"/>
      <c r="F144" s="1653"/>
      <c r="G144" s="1653"/>
      <c r="H144" s="1653"/>
      <c r="I144" s="1653"/>
      <c r="J144" s="1654"/>
    </row>
    <row r="145" spans="1:10" ht="53.25" customHeight="1">
      <c r="A145" s="1650">
        <v>892</v>
      </c>
      <c r="B145" s="1675"/>
      <c r="C145" s="18" t="s">
        <v>446</v>
      </c>
      <c r="D145" s="1671" t="s">
        <v>447</v>
      </c>
      <c r="E145" s="1653"/>
      <c r="F145" s="1653"/>
      <c r="G145" s="1653"/>
      <c r="H145" s="1653"/>
      <c r="I145" s="1653"/>
      <c r="J145" s="1654"/>
    </row>
    <row r="146" spans="1:10" ht="36.75" customHeight="1" thickBot="1">
      <c r="A146" s="1778">
        <v>892</v>
      </c>
      <c r="B146" s="1779"/>
      <c r="C146" s="23" t="s">
        <v>448</v>
      </c>
      <c r="D146" s="1780" t="s">
        <v>449</v>
      </c>
      <c r="E146" s="1780"/>
      <c r="F146" s="1780"/>
      <c r="G146" s="1780"/>
      <c r="H146" s="1780"/>
      <c r="I146" s="1780"/>
      <c r="J146" s="1781"/>
    </row>
    <row r="147" spans="1:10" ht="24.75" customHeight="1" thickBot="1">
      <c r="A147" s="1782">
        <v>893</v>
      </c>
      <c r="B147" s="1783"/>
      <c r="C147" s="45"/>
      <c r="D147" s="1734" t="s">
        <v>170</v>
      </c>
      <c r="E147" s="1734"/>
      <c r="F147" s="1734"/>
      <c r="G147" s="1734"/>
      <c r="H147" s="1734"/>
      <c r="I147" s="1734"/>
      <c r="J147" s="1735"/>
    </row>
    <row r="148" spans="1:10" ht="25.5" customHeight="1">
      <c r="A148" s="1708">
        <v>893</v>
      </c>
      <c r="B148" s="1709"/>
      <c r="C148" s="24" t="s">
        <v>453</v>
      </c>
      <c r="D148" s="1679" t="s">
        <v>454</v>
      </c>
      <c r="E148" s="1680"/>
      <c r="F148" s="1680"/>
      <c r="G148" s="1680"/>
      <c r="H148" s="1680"/>
      <c r="I148" s="1680"/>
      <c r="J148" s="1681"/>
    </row>
    <row r="149" spans="1:10" ht="39.75" customHeight="1">
      <c r="A149" s="1689">
        <v>893</v>
      </c>
      <c r="B149" s="1706"/>
      <c r="C149" s="25" t="s">
        <v>455</v>
      </c>
      <c r="D149" s="1767" t="s">
        <v>456</v>
      </c>
      <c r="E149" s="1768"/>
      <c r="F149" s="1768"/>
      <c r="G149" s="1768"/>
      <c r="H149" s="1768"/>
      <c r="I149" s="1768"/>
      <c r="J149" s="1769"/>
    </row>
    <row r="150" spans="1:10" ht="27.75" customHeight="1">
      <c r="A150" s="1650">
        <v>893</v>
      </c>
      <c r="B150" s="1675"/>
      <c r="C150" s="26" t="s">
        <v>457</v>
      </c>
      <c r="D150" s="1652" t="s">
        <v>458</v>
      </c>
      <c r="E150" s="1653"/>
      <c r="F150" s="1653"/>
      <c r="G150" s="1653"/>
      <c r="H150" s="1653"/>
      <c r="I150" s="1653"/>
      <c r="J150" s="1654"/>
    </row>
    <row r="151" spans="1:10" ht="28.5" customHeight="1">
      <c r="A151" s="1650">
        <v>893</v>
      </c>
      <c r="B151" s="1651"/>
      <c r="C151" s="20" t="s">
        <v>459</v>
      </c>
      <c r="D151" s="1672" t="s">
        <v>460</v>
      </c>
      <c r="E151" s="1672"/>
      <c r="F151" s="1672"/>
      <c r="G151" s="1672"/>
      <c r="H151" s="1672"/>
      <c r="I151" s="1672"/>
      <c r="J151" s="1673"/>
    </row>
    <row r="152" spans="1:10" ht="19.5" customHeight="1">
      <c r="A152" s="1650">
        <v>893</v>
      </c>
      <c r="B152" s="1651"/>
      <c r="C152" s="16" t="s">
        <v>186</v>
      </c>
      <c r="D152" s="1665" t="s">
        <v>187</v>
      </c>
      <c r="E152" s="1666"/>
      <c r="F152" s="1666"/>
      <c r="G152" s="1666"/>
      <c r="H152" s="1666"/>
      <c r="I152" s="1666"/>
      <c r="J152" s="1667"/>
    </row>
    <row r="153" spans="1:10" ht="27.75" customHeight="1">
      <c r="A153" s="1650">
        <v>893</v>
      </c>
      <c r="B153" s="1651"/>
      <c r="C153" s="27" t="s">
        <v>461</v>
      </c>
      <c r="D153" s="1672" t="s">
        <v>462</v>
      </c>
      <c r="E153" s="1672"/>
      <c r="F153" s="1672"/>
      <c r="G153" s="1672"/>
      <c r="H153" s="1672"/>
      <c r="I153" s="1672"/>
      <c r="J153" s="1673"/>
    </row>
    <row r="154" spans="1:10" ht="29.25" customHeight="1">
      <c r="A154" s="1650">
        <v>893</v>
      </c>
      <c r="B154" s="1651"/>
      <c r="C154" s="20" t="s">
        <v>463</v>
      </c>
      <c r="D154" s="1672" t="s">
        <v>462</v>
      </c>
      <c r="E154" s="1672"/>
      <c r="F154" s="1672"/>
      <c r="G154" s="1672"/>
      <c r="H154" s="1672"/>
      <c r="I154" s="1672"/>
      <c r="J154" s="1673"/>
    </row>
    <row r="155" spans="1:10" ht="28.5" customHeight="1">
      <c r="A155" s="1650">
        <v>893</v>
      </c>
      <c r="B155" s="1651"/>
      <c r="C155" s="28" t="s">
        <v>464</v>
      </c>
      <c r="D155" s="1776" t="s">
        <v>462</v>
      </c>
      <c r="E155" s="1776"/>
      <c r="F155" s="1776"/>
      <c r="G155" s="1776"/>
      <c r="H155" s="1776"/>
      <c r="I155" s="1776"/>
      <c r="J155" s="1777"/>
    </row>
    <row r="156" spans="1:10" ht="51.75" customHeight="1">
      <c r="A156" s="1650">
        <v>893</v>
      </c>
      <c r="B156" s="1651"/>
      <c r="C156" s="11" t="s">
        <v>465</v>
      </c>
      <c r="D156" s="1715" t="s">
        <v>466</v>
      </c>
      <c r="E156" s="1715"/>
      <c r="F156" s="1715"/>
      <c r="G156" s="1715"/>
      <c r="H156" s="1715"/>
      <c r="I156" s="1715"/>
      <c r="J156" s="1716"/>
    </row>
    <row r="157" spans="1:10" ht="52.5" customHeight="1">
      <c r="A157" s="1650">
        <v>893</v>
      </c>
      <c r="B157" s="1675"/>
      <c r="C157" s="29" t="s">
        <v>467</v>
      </c>
      <c r="D157" s="1773" t="s">
        <v>468</v>
      </c>
      <c r="E157" s="1774"/>
      <c r="F157" s="1774"/>
      <c r="G157" s="1774"/>
      <c r="H157" s="1774"/>
      <c r="I157" s="1774"/>
      <c r="J157" s="1775"/>
    </row>
    <row r="158" spans="1:10" ht="63.75" customHeight="1">
      <c r="A158" s="1650">
        <v>893</v>
      </c>
      <c r="B158" s="1651"/>
      <c r="C158" s="30" t="s">
        <v>469</v>
      </c>
      <c r="D158" s="1653" t="s">
        <v>470</v>
      </c>
      <c r="E158" s="1653"/>
      <c r="F158" s="1653"/>
      <c r="G158" s="1653"/>
      <c r="H158" s="1653"/>
      <c r="I158" s="1653"/>
      <c r="J158" s="1654"/>
    </row>
    <row r="159" spans="1:10" ht="54" customHeight="1">
      <c r="A159" s="1650">
        <v>893</v>
      </c>
      <c r="B159" s="1675"/>
      <c r="C159" s="30" t="s">
        <v>471</v>
      </c>
      <c r="D159" s="1653" t="s">
        <v>472</v>
      </c>
      <c r="E159" s="1653"/>
      <c r="F159" s="1653"/>
      <c r="G159" s="1653"/>
      <c r="H159" s="1653"/>
      <c r="I159" s="1653"/>
      <c r="J159" s="1654"/>
    </row>
    <row r="160" spans="1:10" ht="53.25" customHeight="1">
      <c r="A160" s="1650">
        <v>893</v>
      </c>
      <c r="B160" s="1675"/>
      <c r="C160" s="31" t="s">
        <v>473</v>
      </c>
      <c r="D160" s="1767" t="s">
        <v>474</v>
      </c>
      <c r="E160" s="1768"/>
      <c r="F160" s="1768"/>
      <c r="G160" s="1768"/>
      <c r="H160" s="1768"/>
      <c r="I160" s="1768"/>
      <c r="J160" s="1769"/>
    </row>
    <row r="161" spans="1:10" ht="52.5" customHeight="1">
      <c r="A161" s="1650">
        <v>893</v>
      </c>
      <c r="B161" s="1651"/>
      <c r="C161" s="30" t="s">
        <v>475</v>
      </c>
      <c r="D161" s="1770" t="s">
        <v>476</v>
      </c>
      <c r="E161" s="1771"/>
      <c r="F161" s="1771"/>
      <c r="G161" s="1771"/>
      <c r="H161" s="1771"/>
      <c r="I161" s="1771"/>
      <c r="J161" s="1772"/>
    </row>
    <row r="162" spans="1:10" ht="51.75" customHeight="1">
      <c r="A162" s="1650">
        <v>893</v>
      </c>
      <c r="B162" s="1651"/>
      <c r="C162" s="30" t="s">
        <v>477</v>
      </c>
      <c r="D162" s="1652" t="s">
        <v>478</v>
      </c>
      <c r="E162" s="1653"/>
      <c r="F162" s="1653"/>
      <c r="G162" s="1653"/>
      <c r="H162" s="1653"/>
      <c r="I162" s="1653"/>
      <c r="J162" s="1654"/>
    </row>
    <row r="163" spans="1:10" ht="53.25" customHeight="1">
      <c r="A163" s="1650">
        <v>893</v>
      </c>
      <c r="B163" s="1651"/>
      <c r="C163" s="30" t="s">
        <v>479</v>
      </c>
      <c r="D163" s="1761" t="s">
        <v>480</v>
      </c>
      <c r="E163" s="1762"/>
      <c r="F163" s="1762"/>
      <c r="G163" s="1762"/>
      <c r="H163" s="1762"/>
      <c r="I163" s="1762"/>
      <c r="J163" s="1763"/>
    </row>
    <row r="164" spans="1:10" ht="54" customHeight="1">
      <c r="A164" s="1650">
        <v>893</v>
      </c>
      <c r="B164" s="1675"/>
      <c r="C164" s="31" t="s">
        <v>481</v>
      </c>
      <c r="D164" s="1755" t="s">
        <v>482</v>
      </c>
      <c r="E164" s="1756"/>
      <c r="F164" s="1756"/>
      <c r="G164" s="1756"/>
      <c r="H164" s="1756"/>
      <c r="I164" s="1756"/>
      <c r="J164" s="1757"/>
    </row>
    <row r="165" spans="1:10" ht="52.5" customHeight="1">
      <c r="A165" s="1650">
        <v>893</v>
      </c>
      <c r="B165" s="1675"/>
      <c r="C165" s="31" t="s">
        <v>483</v>
      </c>
      <c r="D165" s="1764" t="s">
        <v>484</v>
      </c>
      <c r="E165" s="1765"/>
      <c r="F165" s="1765"/>
      <c r="G165" s="1765"/>
      <c r="H165" s="1765"/>
      <c r="I165" s="1765"/>
      <c r="J165" s="1766"/>
    </row>
    <row r="166" spans="1:10" ht="50.25" customHeight="1">
      <c r="A166" s="1650">
        <v>893</v>
      </c>
      <c r="B166" s="1675"/>
      <c r="C166" s="31" t="s">
        <v>485</v>
      </c>
      <c r="D166" s="1755" t="s">
        <v>486</v>
      </c>
      <c r="E166" s="1756"/>
      <c r="F166" s="1756"/>
      <c r="G166" s="1756"/>
      <c r="H166" s="1756"/>
      <c r="I166" s="1756"/>
      <c r="J166" s="1757"/>
    </row>
    <row r="167" spans="1:10" ht="51" customHeight="1">
      <c r="A167" s="1650">
        <v>893</v>
      </c>
      <c r="B167" s="1675"/>
      <c r="C167" s="31" t="s">
        <v>487</v>
      </c>
      <c r="D167" s="1758" t="s">
        <v>488</v>
      </c>
      <c r="E167" s="1759"/>
      <c r="F167" s="1759"/>
      <c r="G167" s="1759"/>
      <c r="H167" s="1759"/>
      <c r="I167" s="1759"/>
      <c r="J167" s="1760"/>
    </row>
    <row r="168" spans="1:10" ht="64.5" customHeight="1">
      <c r="A168" s="1650">
        <v>893</v>
      </c>
      <c r="B168" s="1651"/>
      <c r="C168" s="32" t="s">
        <v>489</v>
      </c>
      <c r="D168" s="1652" t="s">
        <v>0</v>
      </c>
      <c r="E168" s="1653"/>
      <c r="F168" s="1653"/>
      <c r="G168" s="1653"/>
      <c r="H168" s="1653"/>
      <c r="I168" s="1653"/>
      <c r="J168" s="1654"/>
    </row>
    <row r="169" spans="1:10" ht="78.75" customHeight="1">
      <c r="A169" s="1650">
        <v>893</v>
      </c>
      <c r="B169" s="1651"/>
      <c r="C169" s="33" t="s">
        <v>1</v>
      </c>
      <c r="D169" s="1755" t="s">
        <v>2</v>
      </c>
      <c r="E169" s="1756"/>
      <c r="F169" s="1756"/>
      <c r="G169" s="1756"/>
      <c r="H169" s="1756"/>
      <c r="I169" s="1756"/>
      <c r="J169" s="1757"/>
    </row>
    <row r="170" spans="1:10" ht="66.75" customHeight="1">
      <c r="A170" s="1650">
        <v>893</v>
      </c>
      <c r="B170" s="1651"/>
      <c r="C170" s="30" t="s">
        <v>188</v>
      </c>
      <c r="D170" s="1755" t="s">
        <v>189</v>
      </c>
      <c r="E170" s="1756"/>
      <c r="F170" s="1756"/>
      <c r="G170" s="1756"/>
      <c r="H170" s="1756"/>
      <c r="I170" s="1756"/>
      <c r="J170" s="1757"/>
    </row>
    <row r="171" spans="1:10" ht="52.5" customHeight="1">
      <c r="A171" s="1650">
        <v>893</v>
      </c>
      <c r="B171" s="1651"/>
      <c r="C171" s="34" t="s">
        <v>3</v>
      </c>
      <c r="D171" s="1755" t="s">
        <v>4</v>
      </c>
      <c r="E171" s="1756"/>
      <c r="F171" s="1756"/>
      <c r="G171" s="1756"/>
      <c r="H171" s="1756"/>
      <c r="I171" s="1756"/>
      <c r="J171" s="1757"/>
    </row>
    <row r="172" spans="1:10" ht="51.75" customHeight="1">
      <c r="A172" s="1650">
        <v>893</v>
      </c>
      <c r="B172" s="1651"/>
      <c r="C172" s="30" t="s">
        <v>5</v>
      </c>
      <c r="D172" s="1755" t="s">
        <v>6</v>
      </c>
      <c r="E172" s="1756"/>
      <c r="F172" s="1756"/>
      <c r="G172" s="1756"/>
      <c r="H172" s="1756"/>
      <c r="I172" s="1756"/>
      <c r="J172" s="1757"/>
    </row>
    <row r="173" spans="1:10" ht="75.75" customHeight="1">
      <c r="A173" s="1650">
        <v>893</v>
      </c>
      <c r="B173" s="1651"/>
      <c r="C173" s="30" t="s">
        <v>7</v>
      </c>
      <c r="D173" s="1755" t="s">
        <v>8</v>
      </c>
      <c r="E173" s="1756"/>
      <c r="F173" s="1756"/>
      <c r="G173" s="1756"/>
      <c r="H173" s="1756"/>
      <c r="I173" s="1756"/>
      <c r="J173" s="1757"/>
    </row>
    <row r="174" spans="1:10" ht="52.5" customHeight="1">
      <c r="A174" s="1650">
        <v>893</v>
      </c>
      <c r="B174" s="1651"/>
      <c r="C174" s="30" t="s">
        <v>9</v>
      </c>
      <c r="D174" s="1752" t="s">
        <v>10</v>
      </c>
      <c r="E174" s="1753"/>
      <c r="F174" s="1753"/>
      <c r="G174" s="1753"/>
      <c r="H174" s="1753"/>
      <c r="I174" s="1753"/>
      <c r="J174" s="1754"/>
    </row>
    <row r="175" spans="1:10" ht="50.25" customHeight="1">
      <c r="A175" s="1650">
        <v>893</v>
      </c>
      <c r="B175" s="1675"/>
      <c r="C175" s="31" t="s">
        <v>11</v>
      </c>
      <c r="D175" s="1755" t="s">
        <v>12</v>
      </c>
      <c r="E175" s="1756"/>
      <c r="F175" s="1756"/>
      <c r="G175" s="1756"/>
      <c r="H175" s="1756"/>
      <c r="I175" s="1756"/>
      <c r="J175" s="1757"/>
    </row>
    <row r="176" spans="1:10" ht="52.5" customHeight="1">
      <c r="A176" s="1650">
        <v>893</v>
      </c>
      <c r="B176" s="1675"/>
      <c r="C176" s="31" t="s">
        <v>13</v>
      </c>
      <c r="D176" s="1752" t="s">
        <v>14</v>
      </c>
      <c r="E176" s="1753"/>
      <c r="F176" s="1753"/>
      <c r="G176" s="1753"/>
      <c r="H176" s="1753"/>
      <c r="I176" s="1753"/>
      <c r="J176" s="1754"/>
    </row>
    <row r="177" spans="1:10" ht="54" customHeight="1">
      <c r="A177" s="1650">
        <v>893</v>
      </c>
      <c r="B177" s="1675"/>
      <c r="C177" s="31" t="s">
        <v>15</v>
      </c>
      <c r="D177" s="1652" t="s">
        <v>16</v>
      </c>
      <c r="E177" s="1653"/>
      <c r="F177" s="1653"/>
      <c r="G177" s="1653"/>
      <c r="H177" s="1653"/>
      <c r="I177" s="1653"/>
      <c r="J177" s="1654"/>
    </row>
    <row r="178" spans="1:10" ht="30" customHeight="1">
      <c r="A178" s="1650">
        <v>893</v>
      </c>
      <c r="B178" s="1651"/>
      <c r="C178" s="30" t="s">
        <v>17</v>
      </c>
      <c r="D178" s="1653" t="s">
        <v>18</v>
      </c>
      <c r="E178" s="1653"/>
      <c r="F178" s="1653"/>
      <c r="G178" s="1653"/>
      <c r="H178" s="1653"/>
      <c r="I178" s="1653"/>
      <c r="J178" s="1654"/>
    </row>
    <row r="179" spans="1:10" ht="53.25" customHeight="1">
      <c r="A179" s="1650">
        <v>893</v>
      </c>
      <c r="B179" s="1651"/>
      <c r="C179" s="30" t="s">
        <v>19</v>
      </c>
      <c r="D179" s="1755" t="s">
        <v>20</v>
      </c>
      <c r="E179" s="1756"/>
      <c r="F179" s="1756"/>
      <c r="G179" s="1756"/>
      <c r="H179" s="1756"/>
      <c r="I179" s="1756"/>
      <c r="J179" s="1757"/>
    </row>
    <row r="180" spans="1:10" ht="40.5" customHeight="1">
      <c r="A180" s="1650">
        <v>893</v>
      </c>
      <c r="B180" s="1651"/>
      <c r="C180" s="14" t="s">
        <v>190</v>
      </c>
      <c r="D180" s="1746" t="s">
        <v>191</v>
      </c>
      <c r="E180" s="1747"/>
      <c r="F180" s="1747"/>
      <c r="G180" s="1747"/>
      <c r="H180" s="1747"/>
      <c r="I180" s="1747"/>
      <c r="J180" s="1748"/>
    </row>
    <row r="181" spans="1:10" ht="33.75" customHeight="1">
      <c r="A181" s="1650">
        <v>893</v>
      </c>
      <c r="B181" s="1651"/>
      <c r="C181" s="35" t="s">
        <v>21</v>
      </c>
      <c r="D181" s="1724" t="s">
        <v>22</v>
      </c>
      <c r="E181" s="1738"/>
      <c r="F181" s="1738"/>
      <c r="G181" s="1738"/>
      <c r="H181" s="1738"/>
      <c r="I181" s="1738"/>
      <c r="J181" s="1739"/>
    </row>
    <row r="182" spans="1:10" ht="30.75" customHeight="1">
      <c r="A182" s="1650">
        <v>893</v>
      </c>
      <c r="B182" s="1651"/>
      <c r="C182" s="14" t="s">
        <v>23</v>
      </c>
      <c r="D182" s="1749" t="s">
        <v>24</v>
      </c>
      <c r="E182" s="1750"/>
      <c r="F182" s="1750"/>
      <c r="G182" s="1750"/>
      <c r="H182" s="1750"/>
      <c r="I182" s="1750"/>
      <c r="J182" s="1751"/>
    </row>
    <row r="183" spans="1:10" ht="40.5" customHeight="1">
      <c r="A183" s="1650">
        <v>893</v>
      </c>
      <c r="B183" s="1651"/>
      <c r="C183" s="35" t="s">
        <v>25</v>
      </c>
      <c r="D183" s="1749" t="s">
        <v>26</v>
      </c>
      <c r="E183" s="1750"/>
      <c r="F183" s="1750"/>
      <c r="G183" s="1750"/>
      <c r="H183" s="1750"/>
      <c r="I183" s="1750"/>
      <c r="J183" s="1751"/>
    </row>
    <row r="184" spans="1:10" ht="95.25" customHeight="1">
      <c r="A184" s="1650">
        <v>893</v>
      </c>
      <c r="B184" s="1651"/>
      <c r="C184" s="14" t="s">
        <v>196</v>
      </c>
      <c r="D184" s="1671" t="s">
        <v>197</v>
      </c>
      <c r="E184" s="1691"/>
      <c r="F184" s="1691"/>
      <c r="G184" s="1691"/>
      <c r="H184" s="1691"/>
      <c r="I184" s="1691"/>
      <c r="J184" s="1692"/>
    </row>
    <row r="185" spans="1:10" ht="66" customHeight="1">
      <c r="A185" s="1650">
        <v>893</v>
      </c>
      <c r="B185" s="1651"/>
      <c r="C185" s="11" t="s">
        <v>27</v>
      </c>
      <c r="D185" s="1676" t="s">
        <v>28</v>
      </c>
      <c r="E185" s="1715"/>
      <c r="F185" s="1715"/>
      <c r="G185" s="1715"/>
      <c r="H185" s="1715"/>
      <c r="I185" s="1715"/>
      <c r="J185" s="1716"/>
    </row>
    <row r="186" spans="1:10" ht="40.5" customHeight="1">
      <c r="A186" s="1650">
        <v>893</v>
      </c>
      <c r="B186" s="1651"/>
      <c r="C186" s="36" t="s">
        <v>29</v>
      </c>
      <c r="D186" s="1724" t="s">
        <v>30</v>
      </c>
      <c r="E186" s="1738"/>
      <c r="F186" s="1738"/>
      <c r="G186" s="1738"/>
      <c r="H186" s="1738"/>
      <c r="I186" s="1738"/>
      <c r="J186" s="1739"/>
    </row>
    <row r="187" spans="1:10" ht="36.75" customHeight="1">
      <c r="A187" s="1650">
        <v>893</v>
      </c>
      <c r="B187" s="1675"/>
      <c r="C187" s="18" t="s">
        <v>194</v>
      </c>
      <c r="D187" s="1740" t="s">
        <v>195</v>
      </c>
      <c r="E187" s="1741"/>
      <c r="F187" s="1741"/>
      <c r="G187" s="1741"/>
      <c r="H187" s="1741"/>
      <c r="I187" s="1741"/>
      <c r="J187" s="1742"/>
    </row>
    <row r="188" spans="1:10" ht="54.75" customHeight="1">
      <c r="A188" s="1650">
        <v>893</v>
      </c>
      <c r="B188" s="1675"/>
      <c r="C188" s="18" t="s">
        <v>31</v>
      </c>
      <c r="D188" s="1743" t="s">
        <v>32</v>
      </c>
      <c r="E188" s="1744"/>
      <c r="F188" s="1744"/>
      <c r="G188" s="1744"/>
      <c r="H188" s="1744"/>
      <c r="I188" s="1744"/>
      <c r="J188" s="1745"/>
    </row>
    <row r="189" spans="1:10" ht="33" customHeight="1" thickBot="1">
      <c r="A189" s="1693">
        <v>893</v>
      </c>
      <c r="B189" s="1694"/>
      <c r="C189" s="37" t="s">
        <v>198</v>
      </c>
      <c r="D189" s="1730" t="s">
        <v>199</v>
      </c>
      <c r="E189" s="1730"/>
      <c r="F189" s="1730"/>
      <c r="G189" s="1730"/>
      <c r="H189" s="1730"/>
      <c r="I189" s="1730"/>
      <c r="J189" s="1731"/>
    </row>
    <row r="190" spans="1:10" ht="22.5" customHeight="1" thickBot="1">
      <c r="A190" s="1732">
        <v>894</v>
      </c>
      <c r="B190" s="1733"/>
      <c r="C190" s="46"/>
      <c r="D190" s="1734" t="s">
        <v>33</v>
      </c>
      <c r="E190" s="1734"/>
      <c r="F190" s="1734"/>
      <c r="G190" s="1734"/>
      <c r="H190" s="1734"/>
      <c r="I190" s="1734"/>
      <c r="J190" s="1735"/>
    </row>
    <row r="191" spans="1:10" ht="92.25" customHeight="1" thickBot="1">
      <c r="A191" s="1710">
        <v>894</v>
      </c>
      <c r="B191" s="1696"/>
      <c r="C191" s="14" t="s">
        <v>196</v>
      </c>
      <c r="D191" s="1671" t="s">
        <v>197</v>
      </c>
      <c r="E191" s="1691"/>
      <c r="F191" s="1691"/>
      <c r="G191" s="1691"/>
      <c r="H191" s="1691"/>
      <c r="I191" s="1691"/>
      <c r="J191" s="1692"/>
    </row>
    <row r="192" spans="1:10" ht="24" customHeight="1" thickBot="1">
      <c r="A192" s="1660">
        <v>895</v>
      </c>
      <c r="B192" s="1661"/>
      <c r="C192" s="47"/>
      <c r="D192" s="1661" t="s">
        <v>171</v>
      </c>
      <c r="E192" s="1661"/>
      <c r="F192" s="1661"/>
      <c r="G192" s="1661"/>
      <c r="H192" s="1661"/>
      <c r="I192" s="1661"/>
      <c r="J192" s="1662"/>
    </row>
    <row r="193" spans="1:10" ht="52.5" customHeight="1">
      <c r="A193" s="1677">
        <v>895</v>
      </c>
      <c r="B193" s="1678"/>
      <c r="C193" s="24" t="s">
        <v>34</v>
      </c>
      <c r="D193" s="1679" t="s">
        <v>35</v>
      </c>
      <c r="E193" s="1736"/>
      <c r="F193" s="1736"/>
      <c r="G193" s="1736"/>
      <c r="H193" s="1736"/>
      <c r="I193" s="1736"/>
      <c r="J193" s="1737"/>
    </row>
    <row r="194" spans="1:10" ht="27" customHeight="1">
      <c r="A194" s="1722">
        <v>895</v>
      </c>
      <c r="B194" s="1723"/>
      <c r="C194" s="27" t="s">
        <v>36</v>
      </c>
      <c r="D194" s="1671" t="s">
        <v>37</v>
      </c>
      <c r="E194" s="1691"/>
      <c r="F194" s="1691"/>
      <c r="G194" s="1691"/>
      <c r="H194" s="1691"/>
      <c r="I194" s="1691"/>
      <c r="J194" s="1692"/>
    </row>
    <row r="195" spans="1:10" ht="22.5" customHeight="1">
      <c r="A195" s="1722">
        <v>895</v>
      </c>
      <c r="B195" s="1723"/>
      <c r="C195" s="16" t="s">
        <v>186</v>
      </c>
      <c r="D195" s="1671" t="s">
        <v>187</v>
      </c>
      <c r="E195" s="1691"/>
      <c r="F195" s="1691"/>
      <c r="G195" s="1691"/>
      <c r="H195" s="1691"/>
      <c r="I195" s="1691"/>
      <c r="J195" s="1692"/>
    </row>
    <row r="196" spans="1:10" ht="30.75" customHeight="1">
      <c r="A196" s="1722">
        <v>895</v>
      </c>
      <c r="B196" s="1723"/>
      <c r="C196" s="20" t="s">
        <v>38</v>
      </c>
      <c r="D196" s="1671" t="s">
        <v>462</v>
      </c>
      <c r="E196" s="1691"/>
      <c r="F196" s="1691"/>
      <c r="G196" s="1691"/>
      <c r="H196" s="1691"/>
      <c r="I196" s="1691"/>
      <c r="J196" s="1692"/>
    </row>
    <row r="197" spans="1:10" ht="51.75" customHeight="1">
      <c r="A197" s="1722">
        <v>895</v>
      </c>
      <c r="B197" s="1723"/>
      <c r="C197" s="16" t="s">
        <v>19</v>
      </c>
      <c r="D197" s="1671" t="s">
        <v>20</v>
      </c>
      <c r="E197" s="1691"/>
      <c r="F197" s="1691"/>
      <c r="G197" s="1691"/>
      <c r="H197" s="1691"/>
      <c r="I197" s="1691"/>
      <c r="J197" s="1692"/>
    </row>
    <row r="198" spans="1:10" ht="42.75" customHeight="1">
      <c r="A198" s="1722">
        <v>895</v>
      </c>
      <c r="B198" s="1723"/>
      <c r="C198" s="14" t="s">
        <v>190</v>
      </c>
      <c r="D198" s="1724" t="s">
        <v>191</v>
      </c>
      <c r="E198" s="1691"/>
      <c r="F198" s="1691"/>
      <c r="G198" s="1691"/>
      <c r="H198" s="1691"/>
      <c r="I198" s="1691"/>
      <c r="J198" s="1692"/>
    </row>
    <row r="199" spans="1:10" ht="89.25" customHeight="1">
      <c r="A199" s="1722">
        <v>895</v>
      </c>
      <c r="B199" s="1723"/>
      <c r="C199" s="14" t="s">
        <v>196</v>
      </c>
      <c r="D199" s="1671" t="s">
        <v>39</v>
      </c>
      <c r="E199" s="1691"/>
      <c r="F199" s="1691"/>
      <c r="G199" s="1691"/>
      <c r="H199" s="1691"/>
      <c r="I199" s="1691"/>
      <c r="J199" s="1692"/>
    </row>
    <row r="200" spans="1:10" ht="88.5" customHeight="1">
      <c r="A200" s="1710">
        <v>895</v>
      </c>
      <c r="B200" s="1696"/>
      <c r="C200" s="38" t="s">
        <v>40</v>
      </c>
      <c r="D200" s="1671" t="s">
        <v>41</v>
      </c>
      <c r="E200" s="1691"/>
      <c r="F200" s="1691"/>
      <c r="G200" s="1691"/>
      <c r="H200" s="1691"/>
      <c r="I200" s="1691"/>
      <c r="J200" s="1692"/>
    </row>
    <row r="201" spans="1:10" ht="63.75" customHeight="1">
      <c r="A201" s="1722">
        <v>895</v>
      </c>
      <c r="B201" s="1723"/>
      <c r="C201" s="36" t="s">
        <v>27</v>
      </c>
      <c r="D201" s="1676" t="s">
        <v>28</v>
      </c>
      <c r="E201" s="1691"/>
      <c r="F201" s="1691"/>
      <c r="G201" s="1691"/>
      <c r="H201" s="1691"/>
      <c r="I201" s="1691"/>
      <c r="J201" s="1692"/>
    </row>
    <row r="202" spans="1:10" ht="40.5" customHeight="1">
      <c r="A202" s="1722">
        <v>895</v>
      </c>
      <c r="B202" s="1723"/>
      <c r="C202" s="11" t="s">
        <v>29</v>
      </c>
      <c r="D202" s="1724" t="s">
        <v>30</v>
      </c>
      <c r="E202" s="1691"/>
      <c r="F202" s="1691"/>
      <c r="G202" s="1691"/>
      <c r="H202" s="1691"/>
      <c r="I202" s="1691"/>
      <c r="J202" s="1692"/>
    </row>
    <row r="203" spans="1:10" ht="40.5" customHeight="1">
      <c r="A203" s="1722">
        <v>895</v>
      </c>
      <c r="B203" s="1723"/>
      <c r="C203" s="39" t="s">
        <v>194</v>
      </c>
      <c r="D203" s="1727" t="s">
        <v>195</v>
      </c>
      <c r="E203" s="1728"/>
      <c r="F203" s="1728"/>
      <c r="G203" s="1728"/>
      <c r="H203" s="1728"/>
      <c r="I203" s="1728"/>
      <c r="J203" s="1729"/>
    </row>
    <row r="204" spans="1:10" ht="40.5" customHeight="1">
      <c r="A204" s="1722">
        <v>895</v>
      </c>
      <c r="B204" s="1723"/>
      <c r="C204" s="20" t="s">
        <v>42</v>
      </c>
      <c r="D204" s="1671" t="s">
        <v>43</v>
      </c>
      <c r="E204" s="1691"/>
      <c r="F204" s="1691"/>
      <c r="G204" s="1691"/>
      <c r="H204" s="1691"/>
      <c r="I204" s="1691"/>
      <c r="J204" s="1692"/>
    </row>
    <row r="205" spans="1:10" ht="24" customHeight="1" thickBot="1">
      <c r="A205" s="1722">
        <v>895</v>
      </c>
      <c r="B205" s="1723"/>
      <c r="C205" s="40" t="s">
        <v>198</v>
      </c>
      <c r="D205" s="1657" t="s">
        <v>199</v>
      </c>
      <c r="E205" s="1725"/>
      <c r="F205" s="1725"/>
      <c r="G205" s="1725"/>
      <c r="H205" s="1725"/>
      <c r="I205" s="1725"/>
      <c r="J205" s="1726"/>
    </row>
    <row r="206" spans="1:10" ht="23.25" customHeight="1" thickBot="1">
      <c r="A206" s="1660">
        <v>896</v>
      </c>
      <c r="B206" s="1661"/>
      <c r="C206" s="48"/>
      <c r="D206" s="1661" t="s">
        <v>172</v>
      </c>
      <c r="E206" s="1661"/>
      <c r="F206" s="1661"/>
      <c r="G206" s="1661"/>
      <c r="H206" s="1661"/>
      <c r="I206" s="1661"/>
      <c r="J206" s="1662"/>
    </row>
    <row r="207" spans="1:10" ht="23.25" customHeight="1">
      <c r="A207" s="1710">
        <v>896</v>
      </c>
      <c r="B207" s="1714"/>
      <c r="C207" s="20" t="s">
        <v>44</v>
      </c>
      <c r="D207" s="1695" t="s">
        <v>45</v>
      </c>
      <c r="E207" s="1696"/>
      <c r="F207" s="1696"/>
      <c r="G207" s="1696"/>
      <c r="H207" s="1696"/>
      <c r="I207" s="1696"/>
      <c r="J207" s="1697"/>
    </row>
    <row r="208" spans="1:10" ht="26.25" customHeight="1">
      <c r="A208" s="1710">
        <v>896</v>
      </c>
      <c r="B208" s="1714"/>
      <c r="C208" s="20" t="s">
        <v>46</v>
      </c>
      <c r="D208" s="1695" t="s">
        <v>47</v>
      </c>
      <c r="E208" s="1696"/>
      <c r="F208" s="1696"/>
      <c r="G208" s="1696"/>
      <c r="H208" s="1696"/>
      <c r="I208" s="1696"/>
      <c r="J208" s="1697"/>
    </row>
    <row r="209" spans="1:10" ht="51" customHeight="1">
      <c r="A209" s="1710">
        <v>896</v>
      </c>
      <c r="B209" s="1714"/>
      <c r="C209" s="20" t="s">
        <v>48</v>
      </c>
      <c r="D209" s="1671" t="s">
        <v>49</v>
      </c>
      <c r="E209" s="1651"/>
      <c r="F209" s="1651"/>
      <c r="G209" s="1651"/>
      <c r="H209" s="1651"/>
      <c r="I209" s="1651"/>
      <c r="J209" s="1674"/>
    </row>
    <row r="210" spans="1:10" ht="51.75" customHeight="1">
      <c r="A210" s="1710">
        <v>896</v>
      </c>
      <c r="B210" s="1714"/>
      <c r="C210" s="20" t="s">
        <v>50</v>
      </c>
      <c r="D210" s="1671" t="s">
        <v>51</v>
      </c>
      <c r="E210" s="1651"/>
      <c r="F210" s="1651"/>
      <c r="G210" s="1651"/>
      <c r="H210" s="1651"/>
      <c r="I210" s="1651"/>
      <c r="J210" s="1674"/>
    </row>
    <row r="211" spans="1:10" ht="51.75" customHeight="1">
      <c r="A211" s="1710">
        <v>896</v>
      </c>
      <c r="B211" s="1714"/>
      <c r="C211" s="20" t="s">
        <v>52</v>
      </c>
      <c r="D211" s="1695" t="s">
        <v>53</v>
      </c>
      <c r="E211" s="1696"/>
      <c r="F211" s="1696"/>
      <c r="G211" s="1696"/>
      <c r="H211" s="1696"/>
      <c r="I211" s="1696"/>
      <c r="J211" s="1697"/>
    </row>
    <row r="212" spans="1:10" ht="43.5" customHeight="1">
      <c r="A212" s="1710">
        <v>896</v>
      </c>
      <c r="B212" s="1714"/>
      <c r="C212" s="16" t="s">
        <v>54</v>
      </c>
      <c r="D212" s="1651" t="s">
        <v>55</v>
      </c>
      <c r="E212" s="1651"/>
      <c r="F212" s="1651"/>
      <c r="G212" s="1651"/>
      <c r="H212" s="1651"/>
      <c r="I212" s="1651"/>
      <c r="J212" s="1674"/>
    </row>
    <row r="213" spans="1:10" ht="42" customHeight="1">
      <c r="A213" s="1710">
        <v>896</v>
      </c>
      <c r="B213" s="1714"/>
      <c r="C213" s="20" t="s">
        <v>56</v>
      </c>
      <c r="D213" s="1695" t="s">
        <v>57</v>
      </c>
      <c r="E213" s="1696"/>
      <c r="F213" s="1696"/>
      <c r="G213" s="1696"/>
      <c r="H213" s="1696"/>
      <c r="I213" s="1696"/>
      <c r="J213" s="1697"/>
    </row>
    <row r="214" spans="1:10" ht="26.25" customHeight="1">
      <c r="A214" s="1710">
        <v>896</v>
      </c>
      <c r="B214" s="1714"/>
      <c r="C214" s="20" t="s">
        <v>58</v>
      </c>
      <c r="D214" s="1695" t="s">
        <v>59</v>
      </c>
      <c r="E214" s="1696"/>
      <c r="F214" s="1696"/>
      <c r="G214" s="1696"/>
      <c r="H214" s="1696"/>
      <c r="I214" s="1696"/>
      <c r="J214" s="1697"/>
    </row>
    <row r="215" spans="1:10" ht="67.5" customHeight="1">
      <c r="A215" s="1710">
        <v>896</v>
      </c>
      <c r="B215" s="1714"/>
      <c r="C215" s="16" t="s">
        <v>60</v>
      </c>
      <c r="D215" s="1671" t="s">
        <v>61</v>
      </c>
      <c r="E215" s="1651"/>
      <c r="F215" s="1651"/>
      <c r="G215" s="1651"/>
      <c r="H215" s="1651"/>
      <c r="I215" s="1651"/>
      <c r="J215" s="1674"/>
    </row>
    <row r="216" spans="1:10" ht="54" customHeight="1">
      <c r="A216" s="1710">
        <v>896</v>
      </c>
      <c r="B216" s="1714"/>
      <c r="C216" s="16" t="s">
        <v>62</v>
      </c>
      <c r="D216" s="1671" t="s">
        <v>63</v>
      </c>
      <c r="E216" s="1651"/>
      <c r="F216" s="1651"/>
      <c r="G216" s="1651"/>
      <c r="H216" s="1651"/>
      <c r="I216" s="1651"/>
      <c r="J216" s="1674"/>
    </row>
    <row r="217" spans="1:10" ht="38.25" customHeight="1">
      <c r="A217" s="1710">
        <v>896</v>
      </c>
      <c r="B217" s="1714"/>
      <c r="C217" s="16" t="s">
        <v>64</v>
      </c>
      <c r="D217" s="1671" t="s">
        <v>65</v>
      </c>
      <c r="E217" s="1651"/>
      <c r="F217" s="1651"/>
      <c r="G217" s="1651"/>
      <c r="H217" s="1651"/>
      <c r="I217" s="1651"/>
      <c r="J217" s="1674"/>
    </row>
    <row r="218" spans="1:10" ht="52.5" customHeight="1">
      <c r="A218" s="1710">
        <v>896</v>
      </c>
      <c r="B218" s="1714"/>
      <c r="C218" s="16" t="s">
        <v>66</v>
      </c>
      <c r="D218" s="1671" t="s">
        <v>67</v>
      </c>
      <c r="E218" s="1651"/>
      <c r="F218" s="1651"/>
      <c r="G218" s="1651"/>
      <c r="H218" s="1651"/>
      <c r="I218" s="1651"/>
      <c r="J218" s="1674"/>
    </row>
    <row r="219" spans="1:10" ht="29.25" customHeight="1">
      <c r="A219" s="1710">
        <v>896</v>
      </c>
      <c r="B219" s="1696"/>
      <c r="C219" s="18" t="s">
        <v>36</v>
      </c>
      <c r="D219" s="1671" t="s">
        <v>37</v>
      </c>
      <c r="E219" s="1651"/>
      <c r="F219" s="1651"/>
      <c r="G219" s="1651"/>
      <c r="H219" s="1651"/>
      <c r="I219" s="1651"/>
      <c r="J219" s="1674"/>
    </row>
    <row r="220" spans="1:10" ht="50.25" customHeight="1">
      <c r="A220" s="1710">
        <v>896</v>
      </c>
      <c r="B220" s="1714"/>
      <c r="C220" s="41" t="s">
        <v>68</v>
      </c>
      <c r="D220" s="1665" t="s">
        <v>69</v>
      </c>
      <c r="E220" s="1666"/>
      <c r="F220" s="1666"/>
      <c r="G220" s="1666"/>
      <c r="H220" s="1666"/>
      <c r="I220" s="1666"/>
      <c r="J220" s="1667"/>
    </row>
    <row r="221" spans="1:10" ht="27.75" customHeight="1">
      <c r="A221" s="1710">
        <v>896</v>
      </c>
      <c r="B221" s="1714"/>
      <c r="C221" s="20" t="s">
        <v>459</v>
      </c>
      <c r="D221" s="1672" t="s">
        <v>460</v>
      </c>
      <c r="E221" s="1672"/>
      <c r="F221" s="1672"/>
      <c r="G221" s="1672"/>
      <c r="H221" s="1672"/>
      <c r="I221" s="1672"/>
      <c r="J221" s="1673"/>
    </row>
    <row r="222" spans="1:10" ht="24" customHeight="1">
      <c r="A222" s="1710">
        <v>896</v>
      </c>
      <c r="B222" s="1714"/>
      <c r="C222" s="16" t="s">
        <v>70</v>
      </c>
      <c r="D222" s="1665" t="s">
        <v>187</v>
      </c>
      <c r="E222" s="1666"/>
      <c r="F222" s="1666"/>
      <c r="G222" s="1666"/>
      <c r="H222" s="1666"/>
      <c r="I222" s="1666"/>
      <c r="J222" s="1667"/>
    </row>
    <row r="223" spans="1:10" ht="21" customHeight="1">
      <c r="A223" s="1710">
        <v>896</v>
      </c>
      <c r="B223" s="1714"/>
      <c r="C223" s="16" t="s">
        <v>71</v>
      </c>
      <c r="D223" s="1651" t="s">
        <v>187</v>
      </c>
      <c r="E223" s="1651"/>
      <c r="F223" s="1651"/>
      <c r="G223" s="1651"/>
      <c r="H223" s="1651"/>
      <c r="I223" s="1651"/>
      <c r="J223" s="1674"/>
    </row>
    <row r="224" spans="1:10" ht="19.5" customHeight="1">
      <c r="A224" s="1710">
        <v>896</v>
      </c>
      <c r="B224" s="1714"/>
      <c r="C224" s="42" t="s">
        <v>72</v>
      </c>
      <c r="D224" s="1671" t="s">
        <v>73</v>
      </c>
      <c r="E224" s="1651"/>
      <c r="F224" s="1651"/>
      <c r="G224" s="1651"/>
      <c r="H224" s="1651"/>
      <c r="I224" s="1651"/>
      <c r="J224" s="1674"/>
    </row>
    <row r="225" spans="1:10" ht="52.5" customHeight="1">
      <c r="A225" s="1710">
        <v>896</v>
      </c>
      <c r="B225" s="1714"/>
      <c r="C225" s="16" t="s">
        <v>74</v>
      </c>
      <c r="D225" s="1671" t="s">
        <v>75</v>
      </c>
      <c r="E225" s="1651"/>
      <c r="F225" s="1651"/>
      <c r="G225" s="1651"/>
      <c r="H225" s="1651"/>
      <c r="I225" s="1651"/>
      <c r="J225" s="1674"/>
    </row>
    <row r="226" spans="1:10" ht="51" customHeight="1">
      <c r="A226" s="1710">
        <v>896</v>
      </c>
      <c r="B226" s="1714"/>
      <c r="C226" s="16" t="s">
        <v>76</v>
      </c>
      <c r="D226" s="1671" t="s">
        <v>77</v>
      </c>
      <c r="E226" s="1651"/>
      <c r="F226" s="1651"/>
      <c r="G226" s="1651"/>
      <c r="H226" s="1651"/>
      <c r="I226" s="1651"/>
      <c r="J226" s="1674"/>
    </row>
    <row r="227" spans="1:10" ht="55.5" customHeight="1">
      <c r="A227" s="1710">
        <v>896</v>
      </c>
      <c r="B227" s="1714"/>
      <c r="C227" s="16" t="s">
        <v>78</v>
      </c>
      <c r="D227" s="1671" t="s">
        <v>79</v>
      </c>
      <c r="E227" s="1651"/>
      <c r="F227" s="1651"/>
      <c r="G227" s="1651"/>
      <c r="H227" s="1651"/>
      <c r="I227" s="1651"/>
      <c r="J227" s="1674"/>
    </row>
    <row r="228" spans="1:10" ht="52.5" customHeight="1">
      <c r="A228" s="1710">
        <v>896</v>
      </c>
      <c r="B228" s="1714"/>
      <c r="C228" s="16" t="s">
        <v>80</v>
      </c>
      <c r="D228" s="1671" t="s">
        <v>81</v>
      </c>
      <c r="E228" s="1651"/>
      <c r="F228" s="1651"/>
      <c r="G228" s="1651"/>
      <c r="H228" s="1651"/>
      <c r="I228" s="1651"/>
      <c r="J228" s="1674"/>
    </row>
    <row r="229" spans="1:10" ht="27" customHeight="1">
      <c r="A229" s="1710">
        <v>896</v>
      </c>
      <c r="B229" s="1714"/>
      <c r="C229" s="16" t="s">
        <v>82</v>
      </c>
      <c r="D229" s="1671" t="s">
        <v>83</v>
      </c>
      <c r="E229" s="1651"/>
      <c r="F229" s="1651"/>
      <c r="G229" s="1651"/>
      <c r="H229" s="1651"/>
      <c r="I229" s="1651"/>
      <c r="J229" s="1674"/>
    </row>
    <row r="230" spans="1:10" ht="29.25" customHeight="1">
      <c r="A230" s="1710">
        <v>896</v>
      </c>
      <c r="B230" s="1714"/>
      <c r="C230" s="20" t="s">
        <v>84</v>
      </c>
      <c r="D230" s="1671" t="s">
        <v>85</v>
      </c>
      <c r="E230" s="1651"/>
      <c r="F230" s="1651"/>
      <c r="G230" s="1651"/>
      <c r="H230" s="1651"/>
      <c r="I230" s="1651"/>
      <c r="J230" s="1674"/>
    </row>
    <row r="231" spans="1:10" ht="39" customHeight="1">
      <c r="A231" s="1710">
        <v>896</v>
      </c>
      <c r="B231" s="1714"/>
      <c r="C231" s="20" t="s">
        <v>86</v>
      </c>
      <c r="D231" s="1671" t="s">
        <v>87</v>
      </c>
      <c r="E231" s="1651"/>
      <c r="F231" s="1651"/>
      <c r="G231" s="1651"/>
      <c r="H231" s="1651"/>
      <c r="I231" s="1651"/>
      <c r="J231" s="1674"/>
    </row>
    <row r="232" spans="1:10" ht="27" customHeight="1">
      <c r="A232" s="1710">
        <v>896</v>
      </c>
      <c r="B232" s="1714"/>
      <c r="C232" s="16" t="s">
        <v>38</v>
      </c>
      <c r="D232" s="1671" t="s">
        <v>462</v>
      </c>
      <c r="E232" s="1651"/>
      <c r="F232" s="1651"/>
      <c r="G232" s="1651"/>
      <c r="H232" s="1651"/>
      <c r="I232" s="1651"/>
      <c r="J232" s="1674"/>
    </row>
    <row r="233" spans="1:10" ht="52.5" customHeight="1">
      <c r="A233" s="1710">
        <v>896</v>
      </c>
      <c r="B233" s="1714"/>
      <c r="C233" s="16" t="s">
        <v>19</v>
      </c>
      <c r="D233" s="1671" t="s">
        <v>20</v>
      </c>
      <c r="E233" s="1691"/>
      <c r="F233" s="1691"/>
      <c r="G233" s="1691"/>
      <c r="H233" s="1691"/>
      <c r="I233" s="1691"/>
      <c r="J233" s="1692"/>
    </row>
    <row r="234" spans="1:10" ht="41.25" customHeight="1">
      <c r="A234" s="1710">
        <v>896</v>
      </c>
      <c r="B234" s="1696"/>
      <c r="C234" s="38" t="s">
        <v>190</v>
      </c>
      <c r="D234" s="1711" t="s">
        <v>191</v>
      </c>
      <c r="E234" s="1712"/>
      <c r="F234" s="1712"/>
      <c r="G234" s="1712"/>
      <c r="H234" s="1712"/>
      <c r="I234" s="1712"/>
      <c r="J234" s="1713"/>
    </row>
    <row r="235" spans="1:10" ht="90" customHeight="1">
      <c r="A235" s="1710">
        <v>896</v>
      </c>
      <c r="B235" s="1714"/>
      <c r="C235" s="14" t="s">
        <v>196</v>
      </c>
      <c r="D235" s="1671" t="s">
        <v>197</v>
      </c>
      <c r="E235" s="1691"/>
      <c r="F235" s="1691"/>
      <c r="G235" s="1691"/>
      <c r="H235" s="1691"/>
      <c r="I235" s="1691"/>
      <c r="J235" s="1692"/>
    </row>
    <row r="236" spans="1:10" ht="65.25" customHeight="1">
      <c r="A236" s="1710">
        <v>896</v>
      </c>
      <c r="B236" s="1696"/>
      <c r="C236" s="29" t="s">
        <v>27</v>
      </c>
      <c r="D236" s="1676" t="s">
        <v>28</v>
      </c>
      <c r="E236" s="1715"/>
      <c r="F236" s="1715"/>
      <c r="G236" s="1715"/>
      <c r="H236" s="1715"/>
      <c r="I236" s="1715"/>
      <c r="J236" s="1716"/>
    </row>
    <row r="237" spans="1:10" ht="24.75" customHeight="1" thickBot="1">
      <c r="A237" s="1717">
        <v>896</v>
      </c>
      <c r="B237" s="1718"/>
      <c r="C237" s="43" t="s">
        <v>198</v>
      </c>
      <c r="D237" s="1719" t="s">
        <v>199</v>
      </c>
      <c r="E237" s="1720"/>
      <c r="F237" s="1720"/>
      <c r="G237" s="1720"/>
      <c r="H237" s="1720"/>
      <c r="I237" s="1720"/>
      <c r="J237" s="1721"/>
    </row>
    <row r="238" spans="1:10" ht="23.25" customHeight="1" thickBot="1">
      <c r="A238" s="1668" t="s">
        <v>88</v>
      </c>
      <c r="B238" s="1702"/>
      <c r="C238" s="48"/>
      <c r="D238" s="1661" t="s">
        <v>182</v>
      </c>
      <c r="E238" s="1703"/>
      <c r="F238" s="1703"/>
      <c r="G238" s="1703"/>
      <c r="H238" s="1703"/>
      <c r="I238" s="1703"/>
      <c r="J238" s="1704"/>
    </row>
    <row r="239" spans="1:10" ht="64.5" customHeight="1">
      <c r="A239" s="1708">
        <v>897</v>
      </c>
      <c r="B239" s="1709"/>
      <c r="C239" s="10" t="s">
        <v>60</v>
      </c>
      <c r="D239" s="1679" t="s">
        <v>61</v>
      </c>
      <c r="E239" s="1680"/>
      <c r="F239" s="1680"/>
      <c r="G239" s="1680"/>
      <c r="H239" s="1680"/>
      <c r="I239" s="1680"/>
      <c r="J239" s="1681"/>
    </row>
    <row r="240" spans="1:10" ht="26.25" customHeight="1">
      <c r="A240" s="1689">
        <v>897</v>
      </c>
      <c r="B240" s="1690"/>
      <c r="C240" s="42" t="s">
        <v>89</v>
      </c>
      <c r="D240" s="1705" t="s">
        <v>90</v>
      </c>
      <c r="E240" s="1706"/>
      <c r="F240" s="1706"/>
      <c r="G240" s="1706"/>
      <c r="H240" s="1706"/>
      <c r="I240" s="1706"/>
      <c r="J240" s="1707"/>
    </row>
    <row r="241" spans="1:10" ht="27" customHeight="1">
      <c r="A241" s="1689">
        <v>897</v>
      </c>
      <c r="B241" s="1690"/>
      <c r="C241" s="16" t="s">
        <v>91</v>
      </c>
      <c r="D241" s="1665" t="s">
        <v>92</v>
      </c>
      <c r="E241" s="1666"/>
      <c r="F241" s="1666"/>
      <c r="G241" s="1666"/>
      <c r="H241" s="1666"/>
      <c r="I241" s="1666"/>
      <c r="J241" s="1667"/>
    </row>
    <row r="242" spans="1:10" ht="25.5" customHeight="1">
      <c r="A242" s="1689">
        <v>897</v>
      </c>
      <c r="B242" s="1690"/>
      <c r="C242" s="16" t="s">
        <v>93</v>
      </c>
      <c r="D242" s="1671" t="s">
        <v>94</v>
      </c>
      <c r="E242" s="1651"/>
      <c r="F242" s="1651"/>
      <c r="G242" s="1651"/>
      <c r="H242" s="1651"/>
      <c r="I242" s="1651"/>
      <c r="J242" s="1674"/>
    </row>
    <row r="243" spans="1:10" ht="27" customHeight="1">
      <c r="A243" s="1689">
        <v>897</v>
      </c>
      <c r="B243" s="1690"/>
      <c r="C243" s="16" t="s">
        <v>95</v>
      </c>
      <c r="D243" s="1671" t="s">
        <v>96</v>
      </c>
      <c r="E243" s="1651"/>
      <c r="F243" s="1651"/>
      <c r="G243" s="1651"/>
      <c r="H243" s="1651"/>
      <c r="I243" s="1651"/>
      <c r="J243" s="1674"/>
    </row>
    <row r="244" spans="1:10" ht="26.25" customHeight="1">
      <c r="A244" s="1689">
        <v>897</v>
      </c>
      <c r="B244" s="1690"/>
      <c r="C244" s="16" t="s">
        <v>97</v>
      </c>
      <c r="D244" s="1671" t="s">
        <v>98</v>
      </c>
      <c r="E244" s="1651"/>
      <c r="F244" s="1651"/>
      <c r="G244" s="1651"/>
      <c r="H244" s="1651"/>
      <c r="I244" s="1651"/>
      <c r="J244" s="1674"/>
    </row>
    <row r="245" spans="1:10" ht="29.25" customHeight="1">
      <c r="A245" s="1689">
        <v>897</v>
      </c>
      <c r="B245" s="1690"/>
      <c r="C245" s="42" t="s">
        <v>99</v>
      </c>
      <c r="D245" s="1705" t="s">
        <v>100</v>
      </c>
      <c r="E245" s="1706"/>
      <c r="F245" s="1706"/>
      <c r="G245" s="1706"/>
      <c r="H245" s="1706"/>
      <c r="I245" s="1706"/>
      <c r="J245" s="1707"/>
    </row>
    <row r="246" spans="1:10" ht="28.5" customHeight="1">
      <c r="A246" s="1689">
        <v>897</v>
      </c>
      <c r="B246" s="1690"/>
      <c r="C246" s="16" t="s">
        <v>101</v>
      </c>
      <c r="D246" s="1671" t="s">
        <v>102</v>
      </c>
      <c r="E246" s="1651"/>
      <c r="F246" s="1651"/>
      <c r="G246" s="1651"/>
      <c r="H246" s="1651"/>
      <c r="I246" s="1651"/>
      <c r="J246" s="1674"/>
    </row>
    <row r="247" spans="1:10" ht="27.75" customHeight="1">
      <c r="A247" s="1689">
        <v>897</v>
      </c>
      <c r="B247" s="1690"/>
      <c r="C247" s="16" t="s">
        <v>103</v>
      </c>
      <c r="D247" s="1671" t="s">
        <v>104</v>
      </c>
      <c r="E247" s="1651"/>
      <c r="F247" s="1651"/>
      <c r="G247" s="1651"/>
      <c r="H247" s="1651"/>
      <c r="I247" s="1651"/>
      <c r="J247" s="1674"/>
    </row>
    <row r="248" spans="1:10" ht="27" customHeight="1">
      <c r="A248" s="1689">
        <v>897</v>
      </c>
      <c r="B248" s="1690"/>
      <c r="C248" s="16" t="s">
        <v>105</v>
      </c>
      <c r="D248" s="1671" t="s">
        <v>106</v>
      </c>
      <c r="E248" s="1651"/>
      <c r="F248" s="1651"/>
      <c r="G248" s="1651"/>
      <c r="H248" s="1651"/>
      <c r="I248" s="1651"/>
      <c r="J248" s="1674"/>
    </row>
    <row r="249" spans="1:10" ht="26.25" customHeight="1">
      <c r="A249" s="1689">
        <v>897</v>
      </c>
      <c r="B249" s="1690"/>
      <c r="C249" s="16" t="s">
        <v>107</v>
      </c>
      <c r="D249" s="1671" t="s">
        <v>108</v>
      </c>
      <c r="E249" s="1651"/>
      <c r="F249" s="1651"/>
      <c r="G249" s="1651"/>
      <c r="H249" s="1651"/>
      <c r="I249" s="1651"/>
      <c r="J249" s="1674"/>
    </row>
    <row r="250" spans="1:10" ht="27.75" customHeight="1">
      <c r="A250" s="1689">
        <v>897</v>
      </c>
      <c r="B250" s="1690"/>
      <c r="C250" s="16" t="s">
        <v>109</v>
      </c>
      <c r="D250" s="1671" t="s">
        <v>110</v>
      </c>
      <c r="E250" s="1651"/>
      <c r="F250" s="1651"/>
      <c r="G250" s="1651"/>
      <c r="H250" s="1651"/>
      <c r="I250" s="1651"/>
      <c r="J250" s="1674"/>
    </row>
    <row r="251" spans="1:10" ht="27.75" customHeight="1">
      <c r="A251" s="1689">
        <v>897</v>
      </c>
      <c r="B251" s="1690"/>
      <c r="C251" s="16" t="s">
        <v>111</v>
      </c>
      <c r="D251" s="1671" t="s">
        <v>112</v>
      </c>
      <c r="E251" s="1651"/>
      <c r="F251" s="1651"/>
      <c r="G251" s="1651"/>
      <c r="H251" s="1651"/>
      <c r="I251" s="1651"/>
      <c r="J251" s="1674"/>
    </row>
    <row r="252" spans="1:10" ht="92.25" customHeight="1">
      <c r="A252" s="1689">
        <v>897</v>
      </c>
      <c r="B252" s="1690"/>
      <c r="C252" s="14" t="s">
        <v>196</v>
      </c>
      <c r="D252" s="1671" t="s">
        <v>197</v>
      </c>
      <c r="E252" s="1691"/>
      <c r="F252" s="1691"/>
      <c r="G252" s="1691"/>
      <c r="H252" s="1691"/>
      <c r="I252" s="1691"/>
      <c r="J252" s="1692"/>
    </row>
    <row r="253" spans="1:10" ht="24" customHeight="1" thickBot="1">
      <c r="A253" s="1693">
        <v>897</v>
      </c>
      <c r="B253" s="1694"/>
      <c r="C253" s="44" t="s">
        <v>198</v>
      </c>
      <c r="D253" s="1657" t="s">
        <v>199</v>
      </c>
      <c r="E253" s="1658"/>
      <c r="F253" s="1658"/>
      <c r="G253" s="1658"/>
      <c r="H253" s="1658"/>
      <c r="I253" s="1658"/>
      <c r="J253" s="1659"/>
    </row>
    <row r="254" spans="1:10" ht="22.5" customHeight="1">
      <c r="A254" s="6"/>
      <c r="B254" s="7"/>
      <c r="C254" s="7"/>
      <c r="D254" s="7"/>
      <c r="E254" s="7"/>
      <c r="F254" s="7"/>
      <c r="G254" s="7"/>
      <c r="H254" s="7"/>
      <c r="I254" s="5"/>
      <c r="J254" s="8"/>
    </row>
    <row r="255" spans="1:10" ht="27" customHeight="1" thickBot="1">
      <c r="A255" s="1698" t="s">
        <v>113</v>
      </c>
      <c r="B255" s="1699"/>
      <c r="C255" s="1699"/>
      <c r="D255" s="1699"/>
      <c r="E255" s="1699"/>
      <c r="F255" s="1699"/>
      <c r="G255" s="1699"/>
      <c r="H255" s="1699"/>
      <c r="I255" s="1699"/>
      <c r="J255" s="1700"/>
    </row>
    <row r="256" spans="1:10" ht="33.75" customHeight="1" thickBot="1">
      <c r="A256" s="1668" t="s">
        <v>114</v>
      </c>
      <c r="B256" s="1701"/>
      <c r="C256" s="9"/>
      <c r="D256" s="1661" t="s">
        <v>115</v>
      </c>
      <c r="E256" s="1661"/>
      <c r="F256" s="1661"/>
      <c r="G256" s="1661"/>
      <c r="H256" s="1661"/>
      <c r="I256" s="1661"/>
      <c r="J256" s="1662"/>
    </row>
    <row r="257" spans="1:10" ht="25.5" customHeight="1">
      <c r="A257" s="1684" t="s">
        <v>114</v>
      </c>
      <c r="B257" s="1685"/>
      <c r="C257" s="49" t="s">
        <v>116</v>
      </c>
      <c r="D257" s="1686" t="s">
        <v>117</v>
      </c>
      <c r="E257" s="1687"/>
      <c r="F257" s="1687"/>
      <c r="G257" s="1687"/>
      <c r="H257" s="1687"/>
      <c r="I257" s="1687"/>
      <c r="J257" s="1688"/>
    </row>
    <row r="258" spans="1:10" ht="18.75" customHeight="1">
      <c r="A258" s="1682" t="s">
        <v>114</v>
      </c>
      <c r="B258" s="1683"/>
      <c r="C258" s="50" t="s">
        <v>118</v>
      </c>
      <c r="D258" s="1695" t="s">
        <v>119</v>
      </c>
      <c r="E258" s="1696"/>
      <c r="F258" s="1696"/>
      <c r="G258" s="1696"/>
      <c r="H258" s="1696"/>
      <c r="I258" s="1696"/>
      <c r="J258" s="1697"/>
    </row>
    <row r="259" spans="1:10" ht="18.75" customHeight="1">
      <c r="A259" s="1682" t="s">
        <v>114</v>
      </c>
      <c r="B259" s="1683"/>
      <c r="C259" s="50" t="s">
        <v>120</v>
      </c>
      <c r="D259" s="1671" t="s">
        <v>121</v>
      </c>
      <c r="E259" s="1651"/>
      <c r="F259" s="1651"/>
      <c r="G259" s="1651"/>
      <c r="H259" s="1651"/>
      <c r="I259" s="1651"/>
      <c r="J259" s="1674"/>
    </row>
    <row r="260" spans="1:10" ht="21.75" customHeight="1" thickBot="1">
      <c r="A260" s="1682" t="s">
        <v>114</v>
      </c>
      <c r="B260" s="1683"/>
      <c r="C260" s="50" t="s">
        <v>122</v>
      </c>
      <c r="D260" s="1671" t="s">
        <v>123</v>
      </c>
      <c r="E260" s="1651"/>
      <c r="F260" s="1651"/>
      <c r="G260" s="1651"/>
      <c r="H260" s="1651"/>
      <c r="I260" s="1651"/>
      <c r="J260" s="1674"/>
    </row>
    <row r="261" spans="1:10" ht="30" customHeight="1" thickBot="1">
      <c r="A261" s="1660">
        <v>100</v>
      </c>
      <c r="B261" s="1661"/>
      <c r="C261" s="9"/>
      <c r="D261" s="1661" t="s">
        <v>124</v>
      </c>
      <c r="E261" s="1661"/>
      <c r="F261" s="1661"/>
      <c r="G261" s="1661"/>
      <c r="H261" s="1661"/>
      <c r="I261" s="1661"/>
      <c r="J261" s="1662"/>
    </row>
    <row r="262" spans="1:10" ht="66" customHeight="1">
      <c r="A262" s="1677">
        <v>100</v>
      </c>
      <c r="B262" s="1678"/>
      <c r="C262" s="51" t="s">
        <v>125</v>
      </c>
      <c r="D262" s="1679" t="s">
        <v>126</v>
      </c>
      <c r="E262" s="1680"/>
      <c r="F262" s="1680"/>
      <c r="G262" s="1680"/>
      <c r="H262" s="1680"/>
      <c r="I262" s="1680"/>
      <c r="J262" s="1681"/>
    </row>
    <row r="263" spans="1:10" ht="78" customHeight="1">
      <c r="A263" s="1650">
        <v>100</v>
      </c>
      <c r="B263" s="1651"/>
      <c r="C263" s="11" t="s">
        <v>127</v>
      </c>
      <c r="D263" s="1671" t="s">
        <v>128</v>
      </c>
      <c r="E263" s="1651"/>
      <c r="F263" s="1651"/>
      <c r="G263" s="1651"/>
      <c r="H263" s="1651"/>
      <c r="I263" s="1651"/>
      <c r="J263" s="1674"/>
    </row>
    <row r="264" spans="1:10" ht="65.25" customHeight="1">
      <c r="A264" s="1670">
        <v>100</v>
      </c>
      <c r="B264" s="1671"/>
      <c r="C264" s="11" t="s">
        <v>129</v>
      </c>
      <c r="D264" s="1672" t="s">
        <v>130</v>
      </c>
      <c r="E264" s="1672"/>
      <c r="F264" s="1672"/>
      <c r="G264" s="1672"/>
      <c r="H264" s="1672"/>
      <c r="I264" s="1672"/>
      <c r="J264" s="1673"/>
    </row>
    <row r="265" spans="1:10" ht="66" customHeight="1" thickBot="1">
      <c r="A265" s="1650">
        <v>100</v>
      </c>
      <c r="B265" s="1675"/>
      <c r="C265" s="11" t="s">
        <v>131</v>
      </c>
      <c r="D265" s="1671" t="s">
        <v>132</v>
      </c>
      <c r="E265" s="1651"/>
      <c r="F265" s="1651"/>
      <c r="G265" s="1651"/>
      <c r="H265" s="1651"/>
      <c r="I265" s="1651"/>
      <c r="J265" s="1674"/>
    </row>
    <row r="266" spans="1:10" ht="21" customHeight="1" thickBot="1">
      <c r="A266" s="1660">
        <v>182</v>
      </c>
      <c r="B266" s="1661"/>
      <c r="C266" s="52"/>
      <c r="D266" s="1661" t="s">
        <v>133</v>
      </c>
      <c r="E266" s="1661"/>
      <c r="F266" s="1661"/>
      <c r="G266" s="1661"/>
      <c r="H266" s="1661"/>
      <c r="I266" s="1661"/>
      <c r="J266" s="1662"/>
    </row>
    <row r="267" spans="1:10" ht="51" customHeight="1">
      <c r="A267" s="1677">
        <v>182</v>
      </c>
      <c r="B267" s="1678"/>
      <c r="C267" s="51" t="s">
        <v>134</v>
      </c>
      <c r="D267" s="1679" t="s">
        <v>135</v>
      </c>
      <c r="E267" s="1680"/>
      <c r="F267" s="1680"/>
      <c r="G267" s="1680"/>
      <c r="H267" s="1680"/>
      <c r="I267" s="1680"/>
      <c r="J267" s="1681"/>
    </row>
    <row r="268" spans="1:10" ht="67.5" customHeight="1">
      <c r="A268" s="1650">
        <v>182</v>
      </c>
      <c r="B268" s="1651"/>
      <c r="C268" s="11" t="s">
        <v>136</v>
      </c>
      <c r="D268" s="1671" t="s">
        <v>137</v>
      </c>
      <c r="E268" s="1651"/>
      <c r="F268" s="1651"/>
      <c r="G268" s="1651"/>
      <c r="H268" s="1651"/>
      <c r="I268" s="1651"/>
      <c r="J268" s="1674"/>
    </row>
    <row r="269" spans="1:10" ht="25.5" customHeight="1">
      <c r="A269" s="1670">
        <v>182</v>
      </c>
      <c r="B269" s="1671"/>
      <c r="C269" s="11" t="s">
        <v>138</v>
      </c>
      <c r="D269" s="1672" t="s">
        <v>139</v>
      </c>
      <c r="E269" s="1672"/>
      <c r="F269" s="1672"/>
      <c r="G269" s="1672"/>
      <c r="H269" s="1672"/>
      <c r="I269" s="1672"/>
      <c r="J269" s="1673"/>
    </row>
    <row r="270" spans="1:10" ht="51.75" customHeight="1">
      <c r="A270" s="1650">
        <v>182</v>
      </c>
      <c r="B270" s="1651"/>
      <c r="C270" s="11" t="s">
        <v>140</v>
      </c>
      <c r="D270" s="1676" t="s">
        <v>141</v>
      </c>
      <c r="E270" s="1651"/>
      <c r="F270" s="1651"/>
      <c r="G270" s="1651"/>
      <c r="H270" s="1651"/>
      <c r="I270" s="1651"/>
      <c r="J270" s="1674"/>
    </row>
    <row r="271" spans="1:10" ht="26.25" customHeight="1">
      <c r="A271" s="1650">
        <v>182</v>
      </c>
      <c r="B271" s="1675"/>
      <c r="C271" s="11" t="s">
        <v>142</v>
      </c>
      <c r="D271" s="1671" t="s">
        <v>143</v>
      </c>
      <c r="E271" s="1651"/>
      <c r="F271" s="1651"/>
      <c r="G271" s="1651"/>
      <c r="H271" s="1651"/>
      <c r="I271" s="1651"/>
      <c r="J271" s="1674"/>
    </row>
    <row r="272" spans="1:10" ht="30.75" customHeight="1">
      <c r="A272" s="1650">
        <v>182</v>
      </c>
      <c r="B272" s="1675"/>
      <c r="C272" s="11" t="s">
        <v>144</v>
      </c>
      <c r="D272" s="1671" t="s">
        <v>145</v>
      </c>
      <c r="E272" s="1651"/>
      <c r="F272" s="1651"/>
      <c r="G272" s="1651"/>
      <c r="H272" s="1651"/>
      <c r="I272" s="1651"/>
      <c r="J272" s="1674"/>
    </row>
    <row r="273" spans="1:10" ht="25.5" customHeight="1">
      <c r="A273" s="1650">
        <v>182</v>
      </c>
      <c r="B273" s="1675"/>
      <c r="C273" s="11" t="s">
        <v>146</v>
      </c>
      <c r="D273" s="1671" t="s">
        <v>147</v>
      </c>
      <c r="E273" s="1651"/>
      <c r="F273" s="1651"/>
      <c r="G273" s="1651"/>
      <c r="H273" s="1651"/>
      <c r="I273" s="1651"/>
      <c r="J273" s="1674"/>
    </row>
    <row r="274" spans="1:10" ht="27" customHeight="1">
      <c r="A274" s="1650">
        <v>182</v>
      </c>
      <c r="B274" s="1651"/>
      <c r="C274" s="11" t="s">
        <v>148</v>
      </c>
      <c r="D274" s="1671" t="s">
        <v>149</v>
      </c>
      <c r="E274" s="1651"/>
      <c r="F274" s="1651"/>
      <c r="G274" s="1651"/>
      <c r="H274" s="1651"/>
      <c r="I274" s="1651"/>
      <c r="J274" s="1674"/>
    </row>
    <row r="275" spans="1:10" ht="29.25" customHeight="1">
      <c r="A275" s="1650">
        <v>182</v>
      </c>
      <c r="B275" s="1651"/>
      <c r="C275" s="11" t="s">
        <v>150</v>
      </c>
      <c r="D275" s="1676" t="s">
        <v>151</v>
      </c>
      <c r="E275" s="1651"/>
      <c r="F275" s="1651"/>
      <c r="G275" s="1651"/>
      <c r="H275" s="1651"/>
      <c r="I275" s="1651"/>
      <c r="J275" s="1674"/>
    </row>
    <row r="276" spans="1:10" ht="28.5" customHeight="1">
      <c r="A276" s="1670">
        <v>182</v>
      </c>
      <c r="B276" s="1671"/>
      <c r="C276" s="11" t="s">
        <v>152</v>
      </c>
      <c r="D276" s="1672" t="s">
        <v>153</v>
      </c>
      <c r="E276" s="1672"/>
      <c r="F276" s="1672"/>
      <c r="G276" s="1672"/>
      <c r="H276" s="1672"/>
      <c r="I276" s="1672"/>
      <c r="J276" s="1673"/>
    </row>
    <row r="277" spans="1:10" ht="27.75" customHeight="1">
      <c r="A277" s="1650">
        <v>182</v>
      </c>
      <c r="B277" s="1651"/>
      <c r="C277" s="11" t="s">
        <v>154</v>
      </c>
      <c r="D277" s="1671" t="s">
        <v>155</v>
      </c>
      <c r="E277" s="1651"/>
      <c r="F277" s="1651"/>
      <c r="G277" s="1651"/>
      <c r="H277" s="1651"/>
      <c r="I277" s="1651"/>
      <c r="J277" s="1674"/>
    </row>
    <row r="278" spans="1:10" ht="26.25" customHeight="1">
      <c r="A278" s="1650">
        <v>182</v>
      </c>
      <c r="B278" s="1651"/>
      <c r="C278" s="11" t="s">
        <v>156</v>
      </c>
      <c r="D278" s="1671" t="s">
        <v>157</v>
      </c>
      <c r="E278" s="1651"/>
      <c r="F278" s="1651"/>
      <c r="G278" s="1651"/>
      <c r="H278" s="1651"/>
      <c r="I278" s="1651"/>
      <c r="J278" s="1674"/>
    </row>
    <row r="279" spans="1:10" ht="30.75" customHeight="1">
      <c r="A279" s="1650">
        <v>182</v>
      </c>
      <c r="B279" s="1651"/>
      <c r="C279" s="11" t="s">
        <v>158</v>
      </c>
      <c r="D279" s="1671" t="s">
        <v>159</v>
      </c>
      <c r="E279" s="1651"/>
      <c r="F279" s="1651"/>
      <c r="G279" s="1651"/>
      <c r="H279" s="1651"/>
      <c r="I279" s="1651"/>
      <c r="J279" s="1674"/>
    </row>
    <row r="280" spans="1:10" ht="28.5" customHeight="1">
      <c r="A280" s="1650">
        <v>182</v>
      </c>
      <c r="B280" s="1651"/>
      <c r="C280" s="11" t="s">
        <v>160</v>
      </c>
      <c r="D280" s="1671" t="s">
        <v>161</v>
      </c>
      <c r="E280" s="1651"/>
      <c r="F280" s="1651"/>
      <c r="G280" s="1651"/>
      <c r="H280" s="1651"/>
      <c r="I280" s="1651"/>
      <c r="J280" s="1674"/>
    </row>
    <row r="281" spans="1:10" ht="28.5" customHeight="1" thickBot="1">
      <c r="A281" s="1650">
        <v>182</v>
      </c>
      <c r="B281" s="1651"/>
      <c r="C281" s="53" t="s">
        <v>162</v>
      </c>
      <c r="D281" s="1652" t="s">
        <v>163</v>
      </c>
      <c r="E281" s="1653"/>
      <c r="F281" s="1653"/>
      <c r="G281" s="1653"/>
      <c r="H281" s="1653"/>
      <c r="I281" s="1653"/>
      <c r="J281" s="1654"/>
    </row>
    <row r="282" spans="1:10" ht="28.5" customHeight="1" thickBot="1">
      <c r="A282" s="1660">
        <v>321</v>
      </c>
      <c r="B282" s="1661"/>
      <c r="C282" s="52"/>
      <c r="D282" s="1661" t="s">
        <v>164</v>
      </c>
      <c r="E282" s="1661"/>
      <c r="F282" s="1661"/>
      <c r="G282" s="1661"/>
      <c r="H282" s="1661"/>
      <c r="I282" s="1661"/>
      <c r="J282" s="1662"/>
    </row>
    <row r="283" spans="1:10" ht="70.5" customHeight="1" thickBot="1">
      <c r="A283" s="1663">
        <v>321</v>
      </c>
      <c r="B283" s="1664"/>
      <c r="C283" s="54" t="s">
        <v>165</v>
      </c>
      <c r="D283" s="1665" t="s">
        <v>166</v>
      </c>
      <c r="E283" s="1666"/>
      <c r="F283" s="1666"/>
      <c r="G283" s="1666"/>
      <c r="H283" s="1666"/>
      <c r="I283" s="1666"/>
      <c r="J283" s="1667"/>
    </row>
    <row r="284" spans="1:10" ht="27.75" customHeight="1" thickBot="1">
      <c r="A284" s="1668" t="s">
        <v>167</v>
      </c>
      <c r="B284" s="1669"/>
      <c r="C284" s="52"/>
      <c r="D284" s="1661" t="s">
        <v>168</v>
      </c>
      <c r="E284" s="1661"/>
      <c r="F284" s="1661"/>
      <c r="G284" s="1661"/>
      <c r="H284" s="1661"/>
      <c r="I284" s="1661"/>
      <c r="J284" s="1662"/>
    </row>
    <row r="285" spans="1:10" ht="29.25" customHeight="1" thickBot="1">
      <c r="A285" s="1655" t="s">
        <v>167</v>
      </c>
      <c r="B285" s="1656"/>
      <c r="C285" s="55" t="s">
        <v>198</v>
      </c>
      <c r="D285" s="1657" t="s">
        <v>199</v>
      </c>
      <c r="E285" s="1658"/>
      <c r="F285" s="1658"/>
      <c r="G285" s="1658"/>
      <c r="H285" s="1658"/>
      <c r="I285" s="1658"/>
      <c r="J285" s="1659"/>
    </row>
  </sheetData>
  <sheetProtection/>
  <mergeCells count="560">
    <mergeCell ref="A283:B283"/>
    <mergeCell ref="D283:J283"/>
    <mergeCell ref="A284:B284"/>
    <mergeCell ref="D284:J284"/>
    <mergeCell ref="A285:B285"/>
    <mergeCell ref="D285:J285"/>
    <mergeCell ref="A280:B280"/>
    <mergeCell ref="D280:J280"/>
    <mergeCell ref="A281:B281"/>
    <mergeCell ref="D281:J281"/>
    <mergeCell ref="A282:B282"/>
    <mergeCell ref="D282:J282"/>
    <mergeCell ref="A277:B277"/>
    <mergeCell ref="D277:J277"/>
    <mergeCell ref="A278:B278"/>
    <mergeCell ref="D278:J278"/>
    <mergeCell ref="A279:B279"/>
    <mergeCell ref="D279:J279"/>
    <mergeCell ref="A274:B274"/>
    <mergeCell ref="D274:J274"/>
    <mergeCell ref="A275:B275"/>
    <mergeCell ref="D275:J275"/>
    <mergeCell ref="A276:B276"/>
    <mergeCell ref="D276:J276"/>
    <mergeCell ref="A271:B271"/>
    <mergeCell ref="D271:J271"/>
    <mergeCell ref="A272:B272"/>
    <mergeCell ref="D272:J272"/>
    <mergeCell ref="A273:B273"/>
    <mergeCell ref="D273:J273"/>
    <mergeCell ref="A268:B268"/>
    <mergeCell ref="D268:J268"/>
    <mergeCell ref="A269:B269"/>
    <mergeCell ref="D269:J269"/>
    <mergeCell ref="A270:B270"/>
    <mergeCell ref="D270:J270"/>
    <mergeCell ref="A265:B265"/>
    <mergeCell ref="D265:J265"/>
    <mergeCell ref="A266:B266"/>
    <mergeCell ref="D266:J266"/>
    <mergeCell ref="A267:B267"/>
    <mergeCell ref="D267:J267"/>
    <mergeCell ref="A262:B262"/>
    <mergeCell ref="D262:J262"/>
    <mergeCell ref="A263:B263"/>
    <mergeCell ref="D263:J263"/>
    <mergeCell ref="A264:B264"/>
    <mergeCell ref="D264:J264"/>
    <mergeCell ref="A259:B259"/>
    <mergeCell ref="D259:J259"/>
    <mergeCell ref="A260:B260"/>
    <mergeCell ref="D260:J260"/>
    <mergeCell ref="A261:B261"/>
    <mergeCell ref="D261:J261"/>
    <mergeCell ref="A255:J255"/>
    <mergeCell ref="A256:B256"/>
    <mergeCell ref="D256:J256"/>
    <mergeCell ref="A257:B257"/>
    <mergeCell ref="D257:J257"/>
    <mergeCell ref="A258:B258"/>
    <mergeCell ref="D258:J258"/>
    <mergeCell ref="A251:B251"/>
    <mergeCell ref="D251:J251"/>
    <mergeCell ref="A252:B252"/>
    <mergeCell ref="D252:J252"/>
    <mergeCell ref="A253:B253"/>
    <mergeCell ref="D253:J253"/>
    <mergeCell ref="A248:B248"/>
    <mergeCell ref="D248:J248"/>
    <mergeCell ref="A249:B249"/>
    <mergeCell ref="D249:J249"/>
    <mergeCell ref="A250:B250"/>
    <mergeCell ref="D250:J250"/>
    <mergeCell ref="A245:B245"/>
    <mergeCell ref="D245:J245"/>
    <mergeCell ref="A246:B246"/>
    <mergeCell ref="D246:J246"/>
    <mergeCell ref="A247:B247"/>
    <mergeCell ref="D247:J247"/>
    <mergeCell ref="A242:B242"/>
    <mergeCell ref="D242:J242"/>
    <mergeCell ref="A243:B243"/>
    <mergeCell ref="D243:J243"/>
    <mergeCell ref="A244:B244"/>
    <mergeCell ref="D244:J244"/>
    <mergeCell ref="A239:B239"/>
    <mergeCell ref="D239:J239"/>
    <mergeCell ref="A240:B240"/>
    <mergeCell ref="D240:J240"/>
    <mergeCell ref="A241:B241"/>
    <mergeCell ref="D241:J241"/>
    <mergeCell ref="A236:B236"/>
    <mergeCell ref="D236:J236"/>
    <mergeCell ref="A237:B237"/>
    <mergeCell ref="D237:J237"/>
    <mergeCell ref="A238:B238"/>
    <mergeCell ref="D238:J238"/>
    <mergeCell ref="A233:B233"/>
    <mergeCell ref="D233:J233"/>
    <mergeCell ref="A234:B234"/>
    <mergeCell ref="D234:J234"/>
    <mergeCell ref="A235:B235"/>
    <mergeCell ref="D235:J235"/>
    <mergeCell ref="A230:B230"/>
    <mergeCell ref="D230:J230"/>
    <mergeCell ref="A231:B231"/>
    <mergeCell ref="D231:J231"/>
    <mergeCell ref="A232:B232"/>
    <mergeCell ref="D232:J232"/>
    <mergeCell ref="A227:B227"/>
    <mergeCell ref="D227:J227"/>
    <mergeCell ref="A228:B228"/>
    <mergeCell ref="D228:J228"/>
    <mergeCell ref="A229:B229"/>
    <mergeCell ref="D229:J229"/>
    <mergeCell ref="A224:B224"/>
    <mergeCell ref="D224:J224"/>
    <mergeCell ref="A225:B225"/>
    <mergeCell ref="D225:J225"/>
    <mergeCell ref="A226:B226"/>
    <mergeCell ref="D226:J226"/>
    <mergeCell ref="A221:B221"/>
    <mergeCell ref="D221:J221"/>
    <mergeCell ref="A222:B222"/>
    <mergeCell ref="D222:J222"/>
    <mergeCell ref="A223:B223"/>
    <mergeCell ref="D223:J223"/>
    <mergeCell ref="A218:B218"/>
    <mergeCell ref="D218:J218"/>
    <mergeCell ref="A219:B219"/>
    <mergeCell ref="D219:J219"/>
    <mergeCell ref="A220:B220"/>
    <mergeCell ref="D220:J220"/>
    <mergeCell ref="A215:B215"/>
    <mergeCell ref="D215:J215"/>
    <mergeCell ref="A216:B216"/>
    <mergeCell ref="D216:J216"/>
    <mergeCell ref="A217:B217"/>
    <mergeCell ref="D217:J217"/>
    <mergeCell ref="A212:B212"/>
    <mergeCell ref="D212:J212"/>
    <mergeCell ref="A213:B213"/>
    <mergeCell ref="D213:J213"/>
    <mergeCell ref="A214:B214"/>
    <mergeCell ref="D214:J214"/>
    <mergeCell ref="A209:B209"/>
    <mergeCell ref="D209:J209"/>
    <mergeCell ref="A210:B210"/>
    <mergeCell ref="D210:J210"/>
    <mergeCell ref="A211:B211"/>
    <mergeCell ref="D211:J211"/>
    <mergeCell ref="A206:B206"/>
    <mergeCell ref="D206:J206"/>
    <mergeCell ref="A207:B207"/>
    <mergeCell ref="D207:J207"/>
    <mergeCell ref="A208:B208"/>
    <mergeCell ref="D208:J208"/>
    <mergeCell ref="A203:B203"/>
    <mergeCell ref="D203:J203"/>
    <mergeCell ref="A204:B204"/>
    <mergeCell ref="D204:J204"/>
    <mergeCell ref="A205:B205"/>
    <mergeCell ref="D205:J205"/>
    <mergeCell ref="A200:B200"/>
    <mergeCell ref="D200:J200"/>
    <mergeCell ref="A201:B201"/>
    <mergeCell ref="D201:J201"/>
    <mergeCell ref="A202:B202"/>
    <mergeCell ref="D202:J202"/>
    <mergeCell ref="A197:B197"/>
    <mergeCell ref="D197:J197"/>
    <mergeCell ref="A198:B198"/>
    <mergeCell ref="D198:J198"/>
    <mergeCell ref="A199:B199"/>
    <mergeCell ref="D199:J199"/>
    <mergeCell ref="A194:B194"/>
    <mergeCell ref="D194:J194"/>
    <mergeCell ref="A195:B195"/>
    <mergeCell ref="D195:J195"/>
    <mergeCell ref="A196:B196"/>
    <mergeCell ref="D196:J196"/>
    <mergeCell ref="A191:B191"/>
    <mergeCell ref="D191:J191"/>
    <mergeCell ref="A192:B192"/>
    <mergeCell ref="D192:J192"/>
    <mergeCell ref="A193:B193"/>
    <mergeCell ref="D193:J193"/>
    <mergeCell ref="A188:B188"/>
    <mergeCell ref="D188:J188"/>
    <mergeCell ref="A189:B189"/>
    <mergeCell ref="D189:J189"/>
    <mergeCell ref="A190:B190"/>
    <mergeCell ref="D190:J190"/>
    <mergeCell ref="A185:B185"/>
    <mergeCell ref="D185:J185"/>
    <mergeCell ref="A186:B186"/>
    <mergeCell ref="D186:J186"/>
    <mergeCell ref="A187:B187"/>
    <mergeCell ref="D187:J187"/>
    <mergeCell ref="A182:B182"/>
    <mergeCell ref="D182:J182"/>
    <mergeCell ref="A183:B183"/>
    <mergeCell ref="D183:J183"/>
    <mergeCell ref="A184:B184"/>
    <mergeCell ref="D184:J184"/>
    <mergeCell ref="A179:B179"/>
    <mergeCell ref="D179:J179"/>
    <mergeCell ref="A180:B180"/>
    <mergeCell ref="D180:J180"/>
    <mergeCell ref="A181:B181"/>
    <mergeCell ref="D181:J181"/>
    <mergeCell ref="A176:B176"/>
    <mergeCell ref="D176:J176"/>
    <mergeCell ref="A177:B177"/>
    <mergeCell ref="D177:J177"/>
    <mergeCell ref="A178:B178"/>
    <mergeCell ref="D178:J178"/>
    <mergeCell ref="A173:B173"/>
    <mergeCell ref="D173:J173"/>
    <mergeCell ref="A174:B174"/>
    <mergeCell ref="D174:J174"/>
    <mergeCell ref="A175:B175"/>
    <mergeCell ref="D175:J175"/>
    <mergeCell ref="A170:B170"/>
    <mergeCell ref="D170:J170"/>
    <mergeCell ref="A171:B171"/>
    <mergeCell ref="D171:J171"/>
    <mergeCell ref="A172:B172"/>
    <mergeCell ref="D172:J172"/>
    <mergeCell ref="A167:B167"/>
    <mergeCell ref="D167:J167"/>
    <mergeCell ref="A168:B168"/>
    <mergeCell ref="D168:J168"/>
    <mergeCell ref="A169:B169"/>
    <mergeCell ref="D169:J169"/>
    <mergeCell ref="A164:B164"/>
    <mergeCell ref="D164:J164"/>
    <mergeCell ref="A165:B165"/>
    <mergeCell ref="D165:J165"/>
    <mergeCell ref="A166:B166"/>
    <mergeCell ref="D166:J166"/>
    <mergeCell ref="A161:B161"/>
    <mergeCell ref="D161:J161"/>
    <mergeCell ref="A162:B162"/>
    <mergeCell ref="D162:J162"/>
    <mergeCell ref="A163:B163"/>
    <mergeCell ref="D163:J163"/>
    <mergeCell ref="A158:B158"/>
    <mergeCell ref="D158:J158"/>
    <mergeCell ref="A159:B159"/>
    <mergeCell ref="D159:J159"/>
    <mergeCell ref="A160:B160"/>
    <mergeCell ref="D160:J160"/>
    <mergeCell ref="A155:B155"/>
    <mergeCell ref="D155:J155"/>
    <mergeCell ref="A156:B156"/>
    <mergeCell ref="D156:J156"/>
    <mergeCell ref="A157:B157"/>
    <mergeCell ref="D157:J157"/>
    <mergeCell ref="A152:B152"/>
    <mergeCell ref="D152:J152"/>
    <mergeCell ref="A153:B153"/>
    <mergeCell ref="D153:J153"/>
    <mergeCell ref="A154:B154"/>
    <mergeCell ref="D154:J154"/>
    <mergeCell ref="A149:B149"/>
    <mergeCell ref="D149:J149"/>
    <mergeCell ref="A150:B150"/>
    <mergeCell ref="D150:J150"/>
    <mergeCell ref="A151:B151"/>
    <mergeCell ref="D151:J151"/>
    <mergeCell ref="A146:B146"/>
    <mergeCell ref="D146:J146"/>
    <mergeCell ref="A147:B147"/>
    <mergeCell ref="D147:J147"/>
    <mergeCell ref="A148:B148"/>
    <mergeCell ref="D148:J148"/>
    <mergeCell ref="A143:B143"/>
    <mergeCell ref="D143:J143"/>
    <mergeCell ref="A144:B144"/>
    <mergeCell ref="D144:J144"/>
    <mergeCell ref="A145:B145"/>
    <mergeCell ref="D145:J145"/>
    <mergeCell ref="A140:B140"/>
    <mergeCell ref="D140:J140"/>
    <mergeCell ref="A141:B141"/>
    <mergeCell ref="D141:J141"/>
    <mergeCell ref="A142:B142"/>
    <mergeCell ref="D142:J142"/>
    <mergeCell ref="A137:B137"/>
    <mergeCell ref="D137:J137"/>
    <mergeCell ref="A138:B138"/>
    <mergeCell ref="D138:J138"/>
    <mergeCell ref="A139:B139"/>
    <mergeCell ref="D139:J139"/>
    <mergeCell ref="A134:B134"/>
    <mergeCell ref="D134:J134"/>
    <mergeCell ref="A135:B135"/>
    <mergeCell ref="D135:J135"/>
    <mergeCell ref="A136:B136"/>
    <mergeCell ref="D136:J136"/>
    <mergeCell ref="A131:B131"/>
    <mergeCell ref="D131:J131"/>
    <mergeCell ref="A132:B132"/>
    <mergeCell ref="D132:J132"/>
    <mergeCell ref="A133:B133"/>
    <mergeCell ref="D133:J133"/>
    <mergeCell ref="A128:B128"/>
    <mergeCell ref="D128:J128"/>
    <mergeCell ref="A129:B129"/>
    <mergeCell ref="D129:J129"/>
    <mergeCell ref="A130:B130"/>
    <mergeCell ref="D130:J130"/>
    <mergeCell ref="A125:B125"/>
    <mergeCell ref="D125:J125"/>
    <mergeCell ref="A126:B126"/>
    <mergeCell ref="D126:J126"/>
    <mergeCell ref="A127:B127"/>
    <mergeCell ref="D127:J127"/>
    <mergeCell ref="A122:B122"/>
    <mergeCell ref="D122:J122"/>
    <mergeCell ref="A123:B123"/>
    <mergeCell ref="D123:J123"/>
    <mergeCell ref="A124:B124"/>
    <mergeCell ref="D124:J124"/>
    <mergeCell ref="A119:B119"/>
    <mergeCell ref="D119:J119"/>
    <mergeCell ref="A120:B120"/>
    <mergeCell ref="D120:J120"/>
    <mergeCell ref="A121:B121"/>
    <mergeCell ref="D121:J121"/>
    <mergeCell ref="A116:B116"/>
    <mergeCell ref="D116:J116"/>
    <mergeCell ref="A117:B117"/>
    <mergeCell ref="D117:J117"/>
    <mergeCell ref="A118:B118"/>
    <mergeCell ref="D118:J118"/>
    <mergeCell ref="A113:B113"/>
    <mergeCell ref="D113:J113"/>
    <mergeCell ref="A114:B114"/>
    <mergeCell ref="D114:J114"/>
    <mergeCell ref="A115:B115"/>
    <mergeCell ref="D115:J115"/>
    <mergeCell ref="A110:B110"/>
    <mergeCell ref="D110:J110"/>
    <mergeCell ref="A111:B111"/>
    <mergeCell ref="D111:J111"/>
    <mergeCell ref="A112:B112"/>
    <mergeCell ref="D112:J112"/>
    <mergeCell ref="A107:B107"/>
    <mergeCell ref="D107:J107"/>
    <mergeCell ref="A108:B108"/>
    <mergeCell ref="D108:J108"/>
    <mergeCell ref="A109:B109"/>
    <mergeCell ref="D109:J109"/>
    <mergeCell ref="A104:B104"/>
    <mergeCell ref="D104:J104"/>
    <mergeCell ref="A105:B105"/>
    <mergeCell ref="D105:J105"/>
    <mergeCell ref="A106:B106"/>
    <mergeCell ref="D106:J106"/>
    <mergeCell ref="A101:B101"/>
    <mergeCell ref="D101:J101"/>
    <mergeCell ref="A102:B102"/>
    <mergeCell ref="D102:J102"/>
    <mergeCell ref="A103:B103"/>
    <mergeCell ref="D103:J103"/>
    <mergeCell ref="A98:B98"/>
    <mergeCell ref="D98:J98"/>
    <mergeCell ref="A99:B99"/>
    <mergeCell ref="D99:J99"/>
    <mergeCell ref="A100:B100"/>
    <mergeCell ref="D100:J100"/>
    <mergeCell ref="A95:B95"/>
    <mergeCell ref="D95:J95"/>
    <mergeCell ref="A96:B96"/>
    <mergeCell ref="D96:J96"/>
    <mergeCell ref="A97:B97"/>
    <mergeCell ref="D97:J97"/>
    <mergeCell ref="A92:B92"/>
    <mergeCell ref="D92:J92"/>
    <mergeCell ref="A93:B93"/>
    <mergeCell ref="D93:J93"/>
    <mergeCell ref="A94:B94"/>
    <mergeCell ref="D94:J94"/>
    <mergeCell ref="A89:B89"/>
    <mergeCell ref="D89:J89"/>
    <mergeCell ref="A90:B90"/>
    <mergeCell ref="D90:J90"/>
    <mergeCell ref="A91:B91"/>
    <mergeCell ref="D91:J91"/>
    <mergeCell ref="A86:B86"/>
    <mergeCell ref="D86:J86"/>
    <mergeCell ref="A87:B87"/>
    <mergeCell ref="D87:J87"/>
    <mergeCell ref="A88:B88"/>
    <mergeCell ref="D88:J88"/>
    <mergeCell ref="A83:B83"/>
    <mergeCell ref="D83:J83"/>
    <mergeCell ref="A84:B84"/>
    <mergeCell ref="D84:J84"/>
    <mergeCell ref="A85:B85"/>
    <mergeCell ref="D85:J85"/>
    <mergeCell ref="A80:B80"/>
    <mergeCell ref="D80:J80"/>
    <mergeCell ref="A81:B81"/>
    <mergeCell ref="D81:J81"/>
    <mergeCell ref="A82:B82"/>
    <mergeCell ref="D82:J82"/>
    <mergeCell ref="A77:B77"/>
    <mergeCell ref="D77:J77"/>
    <mergeCell ref="A78:B78"/>
    <mergeCell ref="D78:J78"/>
    <mergeCell ref="A79:B79"/>
    <mergeCell ref="D79:J79"/>
    <mergeCell ref="A74:B74"/>
    <mergeCell ref="D74:J74"/>
    <mergeCell ref="A75:B75"/>
    <mergeCell ref="D75:J75"/>
    <mergeCell ref="A76:B76"/>
    <mergeCell ref="D76:J76"/>
    <mergeCell ref="A71:B71"/>
    <mergeCell ref="D71:J71"/>
    <mergeCell ref="A72:B72"/>
    <mergeCell ref="D72:J72"/>
    <mergeCell ref="A73:B73"/>
    <mergeCell ref="D73:J73"/>
    <mergeCell ref="A68:B68"/>
    <mergeCell ref="D68:J68"/>
    <mergeCell ref="A69:B69"/>
    <mergeCell ref="D69:J69"/>
    <mergeCell ref="A70:B70"/>
    <mergeCell ref="D70:J70"/>
    <mergeCell ref="A65:B65"/>
    <mergeCell ref="D65:J65"/>
    <mergeCell ref="A66:B66"/>
    <mergeCell ref="D66:J66"/>
    <mergeCell ref="A67:B67"/>
    <mergeCell ref="D67:J67"/>
    <mergeCell ref="A62:B62"/>
    <mergeCell ref="D62:J62"/>
    <mergeCell ref="A63:B63"/>
    <mergeCell ref="D63:J63"/>
    <mergeCell ref="A64:B64"/>
    <mergeCell ref="D64:J64"/>
    <mergeCell ref="A59:B59"/>
    <mergeCell ref="D59:J59"/>
    <mergeCell ref="A60:B60"/>
    <mergeCell ref="D60:J60"/>
    <mergeCell ref="A61:B61"/>
    <mergeCell ref="D61:J61"/>
    <mergeCell ref="A56:B56"/>
    <mergeCell ref="D56:J56"/>
    <mergeCell ref="A57:B57"/>
    <mergeCell ref="D57:J57"/>
    <mergeCell ref="A58:B58"/>
    <mergeCell ref="D58:J58"/>
    <mergeCell ref="A53:B53"/>
    <mergeCell ref="D53:J53"/>
    <mergeCell ref="A54:B54"/>
    <mergeCell ref="D54:J54"/>
    <mergeCell ref="A55:B55"/>
    <mergeCell ref="D55:J55"/>
    <mergeCell ref="A50:B50"/>
    <mergeCell ref="D50:J50"/>
    <mergeCell ref="A51:B51"/>
    <mergeCell ref="D51:J51"/>
    <mergeCell ref="A52:B52"/>
    <mergeCell ref="D52:J52"/>
    <mergeCell ref="A47:B47"/>
    <mergeCell ref="D47:J47"/>
    <mergeCell ref="A48:B48"/>
    <mergeCell ref="D48:J48"/>
    <mergeCell ref="A49:B49"/>
    <mergeCell ref="D49:J49"/>
    <mergeCell ref="A44:B44"/>
    <mergeCell ref="D44:J44"/>
    <mergeCell ref="A45:B45"/>
    <mergeCell ref="D45:J45"/>
    <mergeCell ref="A46:B46"/>
    <mergeCell ref="D46:J46"/>
    <mergeCell ref="A41:B41"/>
    <mergeCell ref="D41:J41"/>
    <mergeCell ref="A42:B42"/>
    <mergeCell ref="D42:J42"/>
    <mergeCell ref="A43:B43"/>
    <mergeCell ref="D43:J43"/>
    <mergeCell ref="A38:B38"/>
    <mergeCell ref="D38:J38"/>
    <mergeCell ref="A39:B39"/>
    <mergeCell ref="D39:J39"/>
    <mergeCell ref="A40:B40"/>
    <mergeCell ref="D40:J40"/>
    <mergeCell ref="A35:B35"/>
    <mergeCell ref="D35:J35"/>
    <mergeCell ref="A36:B36"/>
    <mergeCell ref="D36:J36"/>
    <mergeCell ref="A37:B37"/>
    <mergeCell ref="D37:J37"/>
    <mergeCell ref="A32:B32"/>
    <mergeCell ref="D32:J32"/>
    <mergeCell ref="A33:B33"/>
    <mergeCell ref="D33:J33"/>
    <mergeCell ref="A34:B34"/>
    <mergeCell ref="D34:J34"/>
    <mergeCell ref="A29:B29"/>
    <mergeCell ref="D29:J29"/>
    <mergeCell ref="A30:B30"/>
    <mergeCell ref="D30:J30"/>
    <mergeCell ref="A31:B31"/>
    <mergeCell ref="D31:J31"/>
    <mergeCell ref="A26:B26"/>
    <mergeCell ref="D26:J26"/>
    <mergeCell ref="A27:B27"/>
    <mergeCell ref="D27:J27"/>
    <mergeCell ref="A28:B28"/>
    <mergeCell ref="D28:J28"/>
    <mergeCell ref="A23:B23"/>
    <mergeCell ref="D23:J23"/>
    <mergeCell ref="A24:B24"/>
    <mergeCell ref="D24:J24"/>
    <mergeCell ref="A25:B25"/>
    <mergeCell ref="D25:J25"/>
    <mergeCell ref="A20:B20"/>
    <mergeCell ref="D20:J20"/>
    <mergeCell ref="A21:B21"/>
    <mergeCell ref="D21:J21"/>
    <mergeCell ref="A22:B22"/>
    <mergeCell ref="D22:J22"/>
    <mergeCell ref="A17:B17"/>
    <mergeCell ref="D17:J17"/>
    <mergeCell ref="A18:B18"/>
    <mergeCell ref="D18:J18"/>
    <mergeCell ref="A19:B19"/>
    <mergeCell ref="D19:J19"/>
    <mergeCell ref="A14:B14"/>
    <mergeCell ref="D14:J14"/>
    <mergeCell ref="A15:B15"/>
    <mergeCell ref="D15:J15"/>
    <mergeCell ref="A16:B16"/>
    <mergeCell ref="D16:J16"/>
    <mergeCell ref="A11:B11"/>
    <mergeCell ref="D11:J11"/>
    <mergeCell ref="A12:B12"/>
    <mergeCell ref="D12:J12"/>
    <mergeCell ref="A13:B13"/>
    <mergeCell ref="D13:J13"/>
    <mergeCell ref="H5:J5"/>
    <mergeCell ref="A6:J6"/>
    <mergeCell ref="A7:J7"/>
    <mergeCell ref="B8:I8"/>
    <mergeCell ref="A9:C9"/>
    <mergeCell ref="D9:J10"/>
    <mergeCell ref="A10:B10"/>
    <mergeCell ref="B1:C1"/>
    <mergeCell ref="G1:J1"/>
    <mergeCell ref="B2:C2"/>
    <mergeCell ref="E2:J2"/>
    <mergeCell ref="E3:J3"/>
    <mergeCell ref="D4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2.28125" style="0" customWidth="1"/>
    <col min="4" max="4" width="55.57421875" style="0" customWidth="1"/>
    <col min="5" max="5" width="6.00390625" style="0" customWidth="1"/>
    <col min="6" max="6" width="11.140625" style="0" customWidth="1"/>
    <col min="7" max="7" width="3.57421875" style="0" customWidth="1"/>
    <col min="8" max="8" width="8.7109375" style="0" customWidth="1"/>
    <col min="9" max="9" width="8.140625" style="0" customWidth="1"/>
    <col min="10" max="10" width="7.7109375" style="0" customWidth="1"/>
  </cols>
  <sheetData>
    <row r="1" spans="1:10" ht="12.75">
      <c r="A1" s="69"/>
      <c r="B1" s="69"/>
      <c r="C1" s="69"/>
      <c r="D1" s="441"/>
      <c r="E1" s="1151"/>
      <c r="F1" s="1151"/>
      <c r="G1" s="2350" t="s">
        <v>1753</v>
      </c>
      <c r="H1" s="2350"/>
      <c r="I1" s="2634"/>
      <c r="J1" s="2634"/>
    </row>
    <row r="2" spans="1:10" ht="12.75">
      <c r="A2" s="69"/>
      <c r="B2" s="69"/>
      <c r="C2" s="69"/>
      <c r="D2" s="2635" t="s">
        <v>180</v>
      </c>
      <c r="E2" s="2636"/>
      <c r="F2" s="2636"/>
      <c r="G2" s="2636"/>
      <c r="H2" s="2636"/>
      <c r="I2" s="2634"/>
      <c r="J2" s="2634"/>
    </row>
    <row r="3" spans="1:10" ht="12.75">
      <c r="A3" s="69"/>
      <c r="B3" s="69"/>
      <c r="C3" s="69"/>
      <c r="D3" s="444"/>
      <c r="E3" s="2350" t="s">
        <v>942</v>
      </c>
      <c r="F3" s="2350"/>
      <c r="G3" s="2350"/>
      <c r="H3" s="2350"/>
      <c r="I3" s="2634"/>
      <c r="J3" s="2634"/>
    </row>
    <row r="4" spans="1:10" ht="6" customHeight="1">
      <c r="A4" s="2348"/>
      <c r="B4" s="2349"/>
      <c r="C4" s="2349"/>
      <c r="D4" s="2349"/>
      <c r="E4" s="2349"/>
      <c r="F4" s="2349"/>
      <c r="G4" s="2349"/>
      <c r="H4" s="2349"/>
      <c r="I4" s="440"/>
      <c r="J4" s="440"/>
    </row>
    <row r="5" spans="1:10" ht="12.75">
      <c r="A5" s="69"/>
      <c r="B5" s="69"/>
      <c r="C5" s="69"/>
      <c r="D5" s="1908" t="s">
        <v>492</v>
      </c>
      <c r="E5" s="1908"/>
      <c r="F5" s="1908"/>
      <c r="G5" s="1908"/>
      <c r="H5" s="1908"/>
      <c r="I5" s="2634"/>
      <c r="J5" s="2634"/>
    </row>
    <row r="6" spans="1:10" ht="6.75" customHeight="1">
      <c r="A6" s="69"/>
      <c r="B6" s="69"/>
      <c r="C6" s="69"/>
      <c r="D6" s="69"/>
      <c r="E6" s="1151"/>
      <c r="F6" s="1151"/>
      <c r="G6" s="1151"/>
      <c r="H6" s="1151"/>
      <c r="I6" s="440"/>
      <c r="J6" s="440"/>
    </row>
    <row r="7" spans="1:10" ht="15" customHeight="1">
      <c r="A7" s="2632" t="s">
        <v>1440</v>
      </c>
      <c r="B7" s="2632"/>
      <c r="C7" s="2632"/>
      <c r="D7" s="2632"/>
      <c r="E7" s="2632"/>
      <c r="F7" s="2632"/>
      <c r="G7" s="2632"/>
      <c r="H7" s="2632"/>
      <c r="I7" s="2634"/>
      <c r="J7" s="2634"/>
    </row>
    <row r="8" spans="1:10" ht="17.25" customHeight="1">
      <c r="A8" s="2632" t="s">
        <v>1754</v>
      </c>
      <c r="B8" s="2632"/>
      <c r="C8" s="2632"/>
      <c r="D8" s="2632"/>
      <c r="E8" s="2632"/>
      <c r="F8" s="2632"/>
      <c r="G8" s="2632"/>
      <c r="H8" s="2632"/>
      <c r="I8" s="2632"/>
      <c r="J8" s="2632"/>
    </row>
    <row r="9" spans="1:10" ht="11.25" customHeight="1" thickBot="1">
      <c r="A9" s="1152"/>
      <c r="B9" s="1152"/>
      <c r="C9" s="1152"/>
      <c r="D9" s="1152"/>
      <c r="E9" s="1153"/>
      <c r="F9" s="1153"/>
      <c r="G9" s="1153"/>
      <c r="H9" s="1153"/>
      <c r="I9" s="440"/>
      <c r="J9" s="1154" t="s">
        <v>1409</v>
      </c>
    </row>
    <row r="10" spans="1:10" ht="13.5" customHeight="1">
      <c r="A10" s="2616" t="s">
        <v>1442</v>
      </c>
      <c r="B10" s="2617" t="s">
        <v>1443</v>
      </c>
      <c r="C10" s="2618" t="s">
        <v>1444</v>
      </c>
      <c r="D10" s="2619"/>
      <c r="E10" s="2622" t="s">
        <v>1445</v>
      </c>
      <c r="F10" s="2624" t="s">
        <v>1446</v>
      </c>
      <c r="G10" s="2625" t="s">
        <v>1447</v>
      </c>
      <c r="H10" s="2627" t="s">
        <v>1448</v>
      </c>
      <c r="I10" s="2633" t="s">
        <v>1374</v>
      </c>
      <c r="J10" s="2633"/>
    </row>
    <row r="11" spans="1:10" ht="37.5" customHeight="1" thickBot="1">
      <c r="A11" s="1968"/>
      <c r="B11" s="2513"/>
      <c r="C11" s="2620"/>
      <c r="D11" s="2621"/>
      <c r="E11" s="2623"/>
      <c r="F11" s="2005"/>
      <c r="G11" s="2626"/>
      <c r="H11" s="2628"/>
      <c r="I11" s="1422" t="s">
        <v>1375</v>
      </c>
      <c r="J11" s="1423" t="s">
        <v>1376</v>
      </c>
    </row>
    <row r="12" spans="1:10" ht="39.75" customHeight="1">
      <c r="A12" s="1156">
        <v>55</v>
      </c>
      <c r="B12" s="1157"/>
      <c r="C12" s="2606" t="s">
        <v>1450</v>
      </c>
      <c r="D12" s="2607"/>
      <c r="E12" s="1158" t="s">
        <v>1451</v>
      </c>
      <c r="F12" s="1158" t="s">
        <v>1452</v>
      </c>
      <c r="G12" s="1159" t="s">
        <v>167</v>
      </c>
      <c r="H12" s="1160"/>
      <c r="I12" s="1424">
        <f>I13+I14</f>
        <v>0</v>
      </c>
      <c r="J12" s="1425">
        <f>J13+J14</f>
        <v>0</v>
      </c>
    </row>
    <row r="13" spans="1:10" ht="18.75" customHeight="1">
      <c r="A13" s="1162"/>
      <c r="B13" s="1163"/>
      <c r="C13" s="2488" t="s">
        <v>1176</v>
      </c>
      <c r="D13" s="2489"/>
      <c r="E13" s="2497" t="s">
        <v>1451</v>
      </c>
      <c r="F13" s="2190" t="s">
        <v>1453</v>
      </c>
      <c r="G13" s="2190" t="s">
        <v>167</v>
      </c>
      <c r="H13" s="1166"/>
      <c r="I13" s="1426">
        <f>I15</f>
        <v>0</v>
      </c>
      <c r="J13" s="1427">
        <f>J15</f>
        <v>0</v>
      </c>
    </row>
    <row r="14" spans="1:10" ht="18" customHeight="1">
      <c r="A14" s="1168"/>
      <c r="B14" s="1169"/>
      <c r="C14" s="2473" t="s">
        <v>1454</v>
      </c>
      <c r="D14" s="2474"/>
      <c r="E14" s="2113"/>
      <c r="F14" s="1986"/>
      <c r="G14" s="2115"/>
      <c r="H14" s="1171"/>
      <c r="I14" s="1428"/>
      <c r="J14" s="1429"/>
    </row>
    <row r="15" spans="1:10" ht="26.25" customHeight="1" thickBot="1">
      <c r="A15" s="1173"/>
      <c r="B15" s="1174"/>
      <c r="C15" s="1175" t="s">
        <v>1049</v>
      </c>
      <c r="D15" s="1176" t="s">
        <v>1455</v>
      </c>
      <c r="E15" s="593" t="s">
        <v>1451</v>
      </c>
      <c r="F15" s="593" t="s">
        <v>1456</v>
      </c>
      <c r="G15" s="1177" t="s">
        <v>1031</v>
      </c>
      <c r="H15" s="1178"/>
      <c r="I15" s="1149">
        <v>0</v>
      </c>
      <c r="J15" s="1150">
        <v>0</v>
      </c>
    </row>
    <row r="16" spans="1:10" ht="35.25" customHeight="1">
      <c r="A16" s="1156">
        <v>56</v>
      </c>
      <c r="B16" s="1157"/>
      <c r="C16" s="2606" t="s">
        <v>1457</v>
      </c>
      <c r="D16" s="2607"/>
      <c r="E16" s="1158" t="s">
        <v>1458</v>
      </c>
      <c r="F16" s="1158" t="s">
        <v>1459</v>
      </c>
      <c r="G16" s="1159" t="s">
        <v>167</v>
      </c>
      <c r="H16" s="1179"/>
      <c r="I16" s="1424">
        <f>I17+I18</f>
        <v>15</v>
      </c>
      <c r="J16" s="1425">
        <f>J17+J18</f>
        <v>15</v>
      </c>
    </row>
    <row r="17" spans="1:10" ht="18.75" customHeight="1">
      <c r="A17" s="1162"/>
      <c r="B17" s="1163"/>
      <c r="C17" s="2488" t="s">
        <v>1176</v>
      </c>
      <c r="D17" s="2489"/>
      <c r="E17" s="2497" t="s">
        <v>1460</v>
      </c>
      <c r="F17" s="2190" t="s">
        <v>1461</v>
      </c>
      <c r="G17" s="2190" t="s">
        <v>167</v>
      </c>
      <c r="H17" s="1166"/>
      <c r="I17" s="1426">
        <f>I19</f>
        <v>15</v>
      </c>
      <c r="J17" s="1427">
        <f>J19</f>
        <v>15</v>
      </c>
    </row>
    <row r="18" spans="1:10" ht="19.5" customHeight="1">
      <c r="A18" s="1168"/>
      <c r="B18" s="1169"/>
      <c r="C18" s="2473" t="s">
        <v>1454</v>
      </c>
      <c r="D18" s="2474"/>
      <c r="E18" s="2113"/>
      <c r="F18" s="1986"/>
      <c r="G18" s="2115"/>
      <c r="H18" s="1171"/>
      <c r="I18" s="1428"/>
      <c r="J18" s="1429"/>
    </row>
    <row r="19" spans="1:10" ht="30.75" customHeight="1" thickBot="1">
      <c r="A19" s="1173"/>
      <c r="B19" s="1174"/>
      <c r="C19" s="1180" t="s">
        <v>1049</v>
      </c>
      <c r="D19" s="1181" t="s">
        <v>1462</v>
      </c>
      <c r="E19" s="718" t="s">
        <v>1458</v>
      </c>
      <c r="F19" s="718" t="s">
        <v>1463</v>
      </c>
      <c r="G19" s="1081" t="s">
        <v>1052</v>
      </c>
      <c r="H19" s="787"/>
      <c r="I19" s="1430">
        <v>15</v>
      </c>
      <c r="J19" s="1431">
        <v>15</v>
      </c>
    </row>
    <row r="20" spans="1:10" ht="54" customHeight="1">
      <c r="A20" s="1156">
        <v>57</v>
      </c>
      <c r="B20" s="1157"/>
      <c r="C20" s="2606" t="s">
        <v>1464</v>
      </c>
      <c r="D20" s="2607"/>
      <c r="E20" s="1158" t="s">
        <v>1460</v>
      </c>
      <c r="F20" s="1158" t="s">
        <v>1465</v>
      </c>
      <c r="G20" s="1159" t="s">
        <v>167</v>
      </c>
      <c r="H20" s="1179"/>
      <c r="I20" s="1424">
        <f>I21+I22</f>
        <v>0</v>
      </c>
      <c r="J20" s="1425">
        <f>J21+J22</f>
        <v>0</v>
      </c>
    </row>
    <row r="21" spans="1:10" ht="16.5" customHeight="1">
      <c r="A21" s="1162"/>
      <c r="B21" s="1163"/>
      <c r="C21" s="2488" t="s">
        <v>1176</v>
      </c>
      <c r="D21" s="2489"/>
      <c r="E21" s="2497" t="s">
        <v>1460</v>
      </c>
      <c r="F21" s="2190" t="s">
        <v>1466</v>
      </c>
      <c r="G21" s="2190" t="s">
        <v>167</v>
      </c>
      <c r="H21" s="1166"/>
      <c r="I21" s="1426">
        <f>I23</f>
        <v>0</v>
      </c>
      <c r="J21" s="1427">
        <f>J23</f>
        <v>0</v>
      </c>
    </row>
    <row r="22" spans="1:10" ht="19.5" customHeight="1">
      <c r="A22" s="1168"/>
      <c r="B22" s="1169"/>
      <c r="C22" s="2473" t="s">
        <v>1454</v>
      </c>
      <c r="D22" s="2474"/>
      <c r="E22" s="2113"/>
      <c r="F22" s="1986"/>
      <c r="G22" s="2115"/>
      <c r="H22" s="1171"/>
      <c r="I22" s="1428"/>
      <c r="J22" s="1429"/>
    </row>
    <row r="23" spans="1:10" ht="30" customHeight="1" thickBot="1">
      <c r="A23" s="1173"/>
      <c r="B23" s="1174"/>
      <c r="C23" s="1183" t="s">
        <v>1049</v>
      </c>
      <c r="D23" s="1184" t="s">
        <v>1467</v>
      </c>
      <c r="E23" s="593" t="s">
        <v>1460</v>
      </c>
      <c r="F23" s="593" t="s">
        <v>1468</v>
      </c>
      <c r="G23" s="1177" t="s">
        <v>973</v>
      </c>
      <c r="H23" s="1185"/>
      <c r="I23" s="1149">
        <v>0</v>
      </c>
      <c r="J23" s="1150">
        <v>0</v>
      </c>
    </row>
    <row r="24" spans="1:10" ht="31.5" customHeight="1">
      <c r="A24" s="1156">
        <v>58</v>
      </c>
      <c r="B24" s="1157"/>
      <c r="C24" s="2606" t="s">
        <v>1469</v>
      </c>
      <c r="D24" s="2607"/>
      <c r="E24" s="1158" t="s">
        <v>1460</v>
      </c>
      <c r="F24" s="1158" t="s">
        <v>1470</v>
      </c>
      <c r="G24" s="1159" t="s">
        <v>167</v>
      </c>
      <c r="H24" s="1179"/>
      <c r="I24" s="1424">
        <f>I25+I26</f>
        <v>0</v>
      </c>
      <c r="J24" s="1425">
        <f>J25+J26</f>
        <v>0</v>
      </c>
    </row>
    <row r="25" spans="1:10" ht="19.5" customHeight="1">
      <c r="A25" s="1162"/>
      <c r="B25" s="1163"/>
      <c r="C25" s="2488" t="s">
        <v>1176</v>
      </c>
      <c r="D25" s="2489"/>
      <c r="E25" s="2497" t="s">
        <v>1460</v>
      </c>
      <c r="F25" s="2190" t="s">
        <v>1471</v>
      </c>
      <c r="G25" s="2190" t="s">
        <v>167</v>
      </c>
      <c r="H25" s="1166"/>
      <c r="I25" s="1426">
        <f>I27</f>
        <v>0</v>
      </c>
      <c r="J25" s="1427">
        <f>J27</f>
        <v>0</v>
      </c>
    </row>
    <row r="26" spans="1:10" ht="17.25" customHeight="1">
      <c r="A26" s="1168"/>
      <c r="B26" s="1169"/>
      <c r="C26" s="2473" t="s">
        <v>1454</v>
      </c>
      <c r="D26" s="2474"/>
      <c r="E26" s="2113"/>
      <c r="F26" s="1986"/>
      <c r="G26" s="2115"/>
      <c r="H26" s="1171"/>
      <c r="I26" s="1428"/>
      <c r="J26" s="1429"/>
    </row>
    <row r="27" spans="1:10" ht="30.75" customHeight="1" thickBot="1">
      <c r="A27" s="1173"/>
      <c r="B27" s="1174"/>
      <c r="C27" s="1183" t="s">
        <v>1049</v>
      </c>
      <c r="D27" s="1184" t="s">
        <v>1467</v>
      </c>
      <c r="E27" s="593" t="s">
        <v>1460</v>
      </c>
      <c r="F27" s="593" t="s">
        <v>1472</v>
      </c>
      <c r="G27" s="1177" t="s">
        <v>973</v>
      </c>
      <c r="H27" s="1185"/>
      <c r="I27" s="1149">
        <v>0</v>
      </c>
      <c r="J27" s="1150">
        <v>0</v>
      </c>
    </row>
    <row r="28" spans="1:10" ht="89.25" customHeight="1">
      <c r="A28" s="1186"/>
      <c r="B28" s="1187"/>
      <c r="C28" s="1035"/>
      <c r="D28" s="814"/>
      <c r="E28" s="151"/>
      <c r="F28" s="151"/>
      <c r="G28" s="151"/>
      <c r="H28" s="151"/>
      <c r="I28" s="1188"/>
      <c r="J28" s="1188"/>
    </row>
    <row r="29" spans="1:10" ht="175.5" customHeight="1">
      <c r="A29" s="1189"/>
      <c r="B29" s="1190"/>
      <c r="C29" s="1038"/>
      <c r="D29" s="1191"/>
      <c r="E29" s="154"/>
      <c r="F29" s="154"/>
      <c r="G29" s="154"/>
      <c r="H29" s="154"/>
      <c r="I29" s="1432"/>
      <c r="J29" s="1192"/>
    </row>
    <row r="30" spans="1:10" ht="161.25" customHeight="1">
      <c r="A30" s="1189"/>
      <c r="B30" s="1190"/>
      <c r="C30" s="1038"/>
      <c r="D30" s="1191"/>
      <c r="E30" s="154"/>
      <c r="F30" s="1193" t="s">
        <v>1755</v>
      </c>
      <c r="G30" s="154"/>
      <c r="H30" s="154"/>
      <c r="I30" s="1192"/>
      <c r="J30" s="1192"/>
    </row>
    <row r="31" spans="1:10" ht="31.5" customHeight="1">
      <c r="A31" s="2480">
        <v>59</v>
      </c>
      <c r="B31" s="2543"/>
      <c r="C31" s="2544" t="s">
        <v>1474</v>
      </c>
      <c r="D31" s="2558"/>
      <c r="E31" s="1195" t="s">
        <v>1475</v>
      </c>
      <c r="F31" s="1195" t="s">
        <v>1476</v>
      </c>
      <c r="G31" s="1195" t="s">
        <v>167</v>
      </c>
      <c r="H31" s="1196"/>
      <c r="I31" s="1433">
        <f>I32+I33</f>
        <v>176528.4</v>
      </c>
      <c r="J31" s="1434">
        <f>J32+J33</f>
        <v>106555.4</v>
      </c>
    </row>
    <row r="32" spans="1:10" ht="12.75">
      <c r="A32" s="2541"/>
      <c r="B32" s="2505"/>
      <c r="C32" s="2488" t="s">
        <v>1176</v>
      </c>
      <c r="D32" s="2489"/>
      <c r="E32" s="2497" t="s">
        <v>1475</v>
      </c>
      <c r="F32" s="2190" t="s">
        <v>1477</v>
      </c>
      <c r="G32" s="2190" t="s">
        <v>167</v>
      </c>
      <c r="H32" s="1166"/>
      <c r="I32" s="1426">
        <f>I35+I71</f>
        <v>6528.400000000001</v>
      </c>
      <c r="J32" s="1427">
        <f>J35+J71</f>
        <v>6555.400000000001</v>
      </c>
    </row>
    <row r="33" spans="1:10" ht="12.75">
      <c r="A33" s="2542"/>
      <c r="B33" s="2536"/>
      <c r="C33" s="2473" t="s">
        <v>1454</v>
      </c>
      <c r="D33" s="2474"/>
      <c r="E33" s="2113"/>
      <c r="F33" s="1986"/>
      <c r="G33" s="2115"/>
      <c r="H33" s="1171"/>
      <c r="I33" s="1428">
        <f>I36+I72</f>
        <v>170000</v>
      </c>
      <c r="J33" s="1429">
        <f>J36+J72</f>
        <v>100000</v>
      </c>
    </row>
    <row r="34" spans="1:10" ht="35.25" customHeight="1">
      <c r="A34" s="2587" t="s">
        <v>818</v>
      </c>
      <c r="B34" s="2532" t="s">
        <v>1478</v>
      </c>
      <c r="C34" s="2546" t="s">
        <v>1479</v>
      </c>
      <c r="D34" s="2614"/>
      <c r="E34" s="1198" t="s">
        <v>1475</v>
      </c>
      <c r="F34" s="1198" t="s">
        <v>1480</v>
      </c>
      <c r="G34" s="1198" t="s">
        <v>167</v>
      </c>
      <c r="H34" s="1199"/>
      <c r="I34" s="1435">
        <f>I35+I36</f>
        <v>176393.4</v>
      </c>
      <c r="J34" s="1436">
        <f>J35+J36</f>
        <v>106420.4</v>
      </c>
    </row>
    <row r="35" spans="1:10" ht="12.75">
      <c r="A35" s="2588"/>
      <c r="B35" s="2493"/>
      <c r="C35" s="2488" t="s">
        <v>1176</v>
      </c>
      <c r="D35" s="2489"/>
      <c r="E35" s="2497" t="s">
        <v>1475</v>
      </c>
      <c r="F35" s="2190" t="s">
        <v>1481</v>
      </c>
      <c r="G35" s="2190" t="s">
        <v>167</v>
      </c>
      <c r="H35" s="1166"/>
      <c r="I35" s="1437">
        <f>I38+I46+I51+I58</f>
        <v>6393.400000000001</v>
      </c>
      <c r="J35" s="1438">
        <f>J38+J46+J51+J58</f>
        <v>6420.400000000001</v>
      </c>
    </row>
    <row r="36" spans="1:10" ht="12.75">
      <c r="A36" s="2588"/>
      <c r="B36" s="2493"/>
      <c r="C36" s="2473" t="s">
        <v>1454</v>
      </c>
      <c r="D36" s="2474"/>
      <c r="E36" s="2113"/>
      <c r="F36" s="1986"/>
      <c r="G36" s="2115"/>
      <c r="H36" s="1171"/>
      <c r="I36" s="1439">
        <f>I39+I47+I52+I59</f>
        <v>170000</v>
      </c>
      <c r="J36" s="1440">
        <f>J39+J47+J52+J59</f>
        <v>100000</v>
      </c>
    </row>
    <row r="37" spans="1:10" ht="15.75" customHeight="1">
      <c r="A37" s="2588"/>
      <c r="B37" s="2493"/>
      <c r="C37" s="2583" t="s">
        <v>1482</v>
      </c>
      <c r="D37" s="2609"/>
      <c r="E37" s="1203" t="s">
        <v>1475</v>
      </c>
      <c r="F37" s="1204" t="s">
        <v>1063</v>
      </c>
      <c r="G37" s="1204" t="s">
        <v>167</v>
      </c>
      <c r="H37" s="1205"/>
      <c r="I37" s="1435">
        <f>I38+I39</f>
        <v>41080</v>
      </c>
      <c r="J37" s="1436">
        <f>J38+J39</f>
        <v>45814.3</v>
      </c>
    </row>
    <row r="38" spans="1:10" ht="12.75">
      <c r="A38" s="2588"/>
      <c r="B38" s="2493"/>
      <c r="C38" s="2488" t="s">
        <v>1176</v>
      </c>
      <c r="D38" s="2489"/>
      <c r="E38" s="2497" t="s">
        <v>1475</v>
      </c>
      <c r="F38" s="2190" t="s">
        <v>1483</v>
      </c>
      <c r="G38" s="2190" t="s">
        <v>973</v>
      </c>
      <c r="H38" s="1166"/>
      <c r="I38" s="1426">
        <f>I41</f>
        <v>1080</v>
      </c>
      <c r="J38" s="1427">
        <f>J41</f>
        <v>5814.3</v>
      </c>
    </row>
    <row r="39" spans="1:10" ht="12.75">
      <c r="A39" s="2588"/>
      <c r="B39" s="2493"/>
      <c r="C39" s="2473" t="s">
        <v>1454</v>
      </c>
      <c r="D39" s="2474"/>
      <c r="E39" s="2113"/>
      <c r="F39" s="1986"/>
      <c r="G39" s="2115"/>
      <c r="H39" s="1171"/>
      <c r="I39" s="1428">
        <f>I40</f>
        <v>40000</v>
      </c>
      <c r="J39" s="1429">
        <f>J40</f>
        <v>40000</v>
      </c>
    </row>
    <row r="40" spans="1:10" ht="14.25" customHeight="1">
      <c r="A40" s="2588"/>
      <c r="B40" s="2493"/>
      <c r="C40" s="2564" t="s">
        <v>818</v>
      </c>
      <c r="D40" s="1206" t="s">
        <v>1484</v>
      </c>
      <c r="E40" s="1956" t="s">
        <v>1475</v>
      </c>
      <c r="F40" s="784" t="s">
        <v>1485</v>
      </c>
      <c r="G40" s="1956" t="s">
        <v>973</v>
      </c>
      <c r="H40" s="977" t="s">
        <v>1486</v>
      </c>
      <c r="I40" s="1441">
        <v>40000</v>
      </c>
      <c r="J40" s="1442">
        <v>40000</v>
      </c>
    </row>
    <row r="41" spans="1:10" ht="21">
      <c r="A41" s="2588"/>
      <c r="B41" s="2493"/>
      <c r="C41" s="2476"/>
      <c r="D41" s="1207" t="s">
        <v>1487</v>
      </c>
      <c r="E41" s="2534"/>
      <c r="F41" s="1208" t="s">
        <v>1483</v>
      </c>
      <c r="G41" s="2534"/>
      <c r="H41" s="779"/>
      <c r="I41" s="1443">
        <f>I42+I43+I44</f>
        <v>1080</v>
      </c>
      <c r="J41" s="1444">
        <f>J42+J43+J44</f>
        <v>5814.3</v>
      </c>
    </row>
    <row r="42" spans="1:10" ht="21">
      <c r="A42" s="2588"/>
      <c r="B42" s="2493"/>
      <c r="C42" s="2476"/>
      <c r="D42" s="650" t="s">
        <v>1488</v>
      </c>
      <c r="E42" s="2591"/>
      <c r="F42" s="786" t="s">
        <v>1489</v>
      </c>
      <c r="G42" s="2591"/>
      <c r="H42" s="1210"/>
      <c r="I42" s="1445">
        <v>404.1</v>
      </c>
      <c r="J42" s="1446">
        <v>404.1</v>
      </c>
    </row>
    <row r="43" spans="1:10" ht="21">
      <c r="A43" s="2588"/>
      <c r="B43" s="2493"/>
      <c r="C43" s="2476"/>
      <c r="D43" s="1211" t="s">
        <v>1490</v>
      </c>
      <c r="E43" s="2591"/>
      <c r="F43" s="786" t="s">
        <v>1491</v>
      </c>
      <c r="G43" s="2591"/>
      <c r="H43" s="1212"/>
      <c r="I43" s="1447">
        <v>675.9</v>
      </c>
      <c r="J43" s="1448">
        <v>5410.2</v>
      </c>
    </row>
    <row r="44" spans="1:10" ht="21">
      <c r="A44" s="2588"/>
      <c r="B44" s="2493"/>
      <c r="C44" s="2612"/>
      <c r="D44" s="1214" t="s">
        <v>1492</v>
      </c>
      <c r="E44" s="2592"/>
      <c r="F44" s="789" t="s">
        <v>1493</v>
      </c>
      <c r="G44" s="2592"/>
      <c r="H44" s="753"/>
      <c r="I44" s="1135"/>
      <c r="J44" s="1136"/>
    </row>
    <row r="45" spans="1:10" ht="16.5" customHeight="1">
      <c r="A45" s="2588"/>
      <c r="B45" s="2493"/>
      <c r="C45" s="2583" t="s">
        <v>1494</v>
      </c>
      <c r="D45" s="2609"/>
      <c r="E45" s="1215" t="s">
        <v>1475</v>
      </c>
      <c r="F45" s="1215" t="s">
        <v>1073</v>
      </c>
      <c r="G45" s="1215" t="s">
        <v>167</v>
      </c>
      <c r="H45" s="1216"/>
      <c r="I45" s="1449">
        <f>I46+I47</f>
        <v>50602.8</v>
      </c>
      <c r="J45" s="1450">
        <f>J46+J47</f>
        <v>60606.1</v>
      </c>
    </row>
    <row r="46" spans="1:10" ht="12.75">
      <c r="A46" s="2588"/>
      <c r="B46" s="2493"/>
      <c r="C46" s="2488" t="s">
        <v>1176</v>
      </c>
      <c r="D46" s="2489"/>
      <c r="E46" s="2497" t="s">
        <v>1475</v>
      </c>
      <c r="F46" s="2190" t="s">
        <v>1495</v>
      </c>
      <c r="G46" s="2190" t="s">
        <v>167</v>
      </c>
      <c r="H46" s="1218"/>
      <c r="I46" s="1437">
        <f>I49</f>
        <v>602.8</v>
      </c>
      <c r="J46" s="1438">
        <f>J49</f>
        <v>606.1</v>
      </c>
    </row>
    <row r="47" spans="1:10" ht="12.75">
      <c r="A47" s="2588"/>
      <c r="B47" s="2493"/>
      <c r="C47" s="2473" t="s">
        <v>1454</v>
      </c>
      <c r="D47" s="2474"/>
      <c r="E47" s="2113"/>
      <c r="F47" s="1986"/>
      <c r="G47" s="2115"/>
      <c r="H47" s="240"/>
      <c r="I47" s="1439">
        <f>I48</f>
        <v>50000</v>
      </c>
      <c r="J47" s="1440">
        <f>J48</f>
        <v>60000</v>
      </c>
    </row>
    <row r="48" spans="1:10" ht="16.5" customHeight="1">
      <c r="A48" s="2588"/>
      <c r="B48" s="2493"/>
      <c r="C48" s="2475" t="s">
        <v>994</v>
      </c>
      <c r="D48" s="1021" t="s">
        <v>1496</v>
      </c>
      <c r="E48" s="1956" t="s">
        <v>1475</v>
      </c>
      <c r="F48" s="919" t="s">
        <v>1497</v>
      </c>
      <c r="G48" s="1956" t="s">
        <v>973</v>
      </c>
      <c r="H48" s="1219" t="s">
        <v>1498</v>
      </c>
      <c r="I48" s="1137">
        <v>50000</v>
      </c>
      <c r="J48" s="1138">
        <v>60000</v>
      </c>
    </row>
    <row r="49" spans="1:10" ht="14.25" customHeight="1">
      <c r="A49" s="2588"/>
      <c r="B49" s="2493"/>
      <c r="C49" s="2610"/>
      <c r="D49" s="1220" t="s">
        <v>1499</v>
      </c>
      <c r="E49" s="2592"/>
      <c r="F49" s="652" t="s">
        <v>1500</v>
      </c>
      <c r="G49" s="2592"/>
      <c r="H49" s="753"/>
      <c r="I49" s="1135">
        <v>602.8</v>
      </c>
      <c r="J49" s="1136">
        <v>606.1</v>
      </c>
    </row>
    <row r="50" spans="1:10" ht="16.5" customHeight="1">
      <c r="A50" s="2588"/>
      <c r="B50" s="2493"/>
      <c r="C50" s="2583" t="s">
        <v>1501</v>
      </c>
      <c r="D50" s="2609"/>
      <c r="E50" s="1221" t="s">
        <v>1475</v>
      </c>
      <c r="F50" s="1221" t="s">
        <v>1078</v>
      </c>
      <c r="G50" s="1221" t="s">
        <v>167</v>
      </c>
      <c r="H50" s="1222"/>
      <c r="I50" s="1435">
        <f>I51+I52</f>
        <v>84210.6</v>
      </c>
      <c r="J50" s="1436">
        <f>J51+J52</f>
        <v>0</v>
      </c>
    </row>
    <row r="51" spans="1:10" ht="12.75">
      <c r="A51" s="2588"/>
      <c r="B51" s="2493"/>
      <c r="C51" s="2488" t="s">
        <v>1176</v>
      </c>
      <c r="D51" s="2489"/>
      <c r="E51" s="2497" t="s">
        <v>1475</v>
      </c>
      <c r="F51" s="2190" t="s">
        <v>1502</v>
      </c>
      <c r="G51" s="2190" t="s">
        <v>1026</v>
      </c>
      <c r="H51" s="1218"/>
      <c r="I51" s="1426">
        <f>I55+I56</f>
        <v>4210.6</v>
      </c>
      <c r="J51" s="1427">
        <f>J55+J56</f>
        <v>0</v>
      </c>
    </row>
    <row r="52" spans="1:10" ht="12.75">
      <c r="A52" s="2588"/>
      <c r="B52" s="2493"/>
      <c r="C52" s="2473" t="s">
        <v>1454</v>
      </c>
      <c r="D52" s="2474"/>
      <c r="E52" s="2113"/>
      <c r="F52" s="1986"/>
      <c r="G52" s="2115"/>
      <c r="H52" s="148"/>
      <c r="I52" s="1428">
        <f>I54</f>
        <v>80000</v>
      </c>
      <c r="J52" s="1429">
        <f>J54</f>
        <v>0</v>
      </c>
    </row>
    <row r="53" spans="1:10" ht="12.75">
      <c r="A53" s="2588"/>
      <c r="B53" s="2493"/>
      <c r="C53" s="2608" t="s">
        <v>1503</v>
      </c>
      <c r="D53" s="2609"/>
      <c r="E53" s="1223" t="s">
        <v>1475</v>
      </c>
      <c r="F53" s="1223" t="s">
        <v>1502</v>
      </c>
      <c r="G53" s="1223" t="s">
        <v>167</v>
      </c>
      <c r="H53" s="1224"/>
      <c r="I53" s="1443">
        <f>I54+I56</f>
        <v>80000</v>
      </c>
      <c r="J53" s="1444">
        <f>J54+J56</f>
        <v>0</v>
      </c>
    </row>
    <row r="54" spans="1:10" ht="21.75" customHeight="1">
      <c r="A54" s="2588"/>
      <c r="B54" s="2493"/>
      <c r="C54" s="2564" t="s">
        <v>818</v>
      </c>
      <c r="D54" s="745" t="s">
        <v>1504</v>
      </c>
      <c r="E54" s="2180" t="s">
        <v>1475</v>
      </c>
      <c r="F54" s="666" t="s">
        <v>1505</v>
      </c>
      <c r="G54" s="1957" t="s">
        <v>1026</v>
      </c>
      <c r="H54" s="1210" t="s">
        <v>1506</v>
      </c>
      <c r="I54" s="1133">
        <v>80000</v>
      </c>
      <c r="J54" s="1134"/>
    </row>
    <row r="55" spans="1:10" ht="21.75">
      <c r="A55" s="2588"/>
      <c r="B55" s="2493"/>
      <c r="C55" s="2476"/>
      <c r="D55" s="1029" t="s">
        <v>1507</v>
      </c>
      <c r="E55" s="1957"/>
      <c r="F55" s="712" t="s">
        <v>1508</v>
      </c>
      <c r="G55" s="1957"/>
      <c r="H55" s="1081"/>
      <c r="I55" s="1447">
        <v>4210.6</v>
      </c>
      <c r="J55" s="1448"/>
    </row>
    <row r="56" spans="1:10" ht="16.5" customHeight="1">
      <c r="A56" s="2588"/>
      <c r="B56" s="2493"/>
      <c r="C56" s="2612"/>
      <c r="D56" s="999" t="s">
        <v>1509</v>
      </c>
      <c r="E56" s="2016"/>
      <c r="F56" s="712" t="s">
        <v>1510</v>
      </c>
      <c r="G56" s="1957"/>
      <c r="H56" s="964"/>
      <c r="I56" s="1135"/>
      <c r="J56" s="1136"/>
    </row>
    <row r="57" spans="1:10" ht="16.5" customHeight="1">
      <c r="A57" s="2588"/>
      <c r="B57" s="2493"/>
      <c r="C57" s="2583" t="s">
        <v>1511</v>
      </c>
      <c r="D57" s="2609"/>
      <c r="E57" s="1225" t="s">
        <v>1475</v>
      </c>
      <c r="F57" s="1225" t="s">
        <v>1090</v>
      </c>
      <c r="G57" s="1225" t="s">
        <v>167</v>
      </c>
      <c r="H57" s="1226"/>
      <c r="I57" s="1435">
        <f>I58+I59</f>
        <v>500</v>
      </c>
      <c r="J57" s="1436">
        <f>J58+J59</f>
        <v>0</v>
      </c>
    </row>
    <row r="58" spans="1:10" ht="12.75">
      <c r="A58" s="2588"/>
      <c r="B58" s="2493"/>
      <c r="C58" s="2488" t="s">
        <v>1176</v>
      </c>
      <c r="D58" s="2489"/>
      <c r="E58" s="2497" t="s">
        <v>1475</v>
      </c>
      <c r="F58" s="2190" t="s">
        <v>1512</v>
      </c>
      <c r="G58" s="2190" t="s">
        <v>1093</v>
      </c>
      <c r="H58" s="1166"/>
      <c r="I58" s="1437">
        <f>I64+I69</f>
        <v>500</v>
      </c>
      <c r="J58" s="1438">
        <f>J64+J69</f>
        <v>0</v>
      </c>
    </row>
    <row r="59" spans="1:10" ht="12.75">
      <c r="A59" s="2588"/>
      <c r="B59" s="2493"/>
      <c r="C59" s="2473" t="s">
        <v>1454</v>
      </c>
      <c r="D59" s="2474"/>
      <c r="E59" s="2113"/>
      <c r="F59" s="1986"/>
      <c r="G59" s="2115"/>
      <c r="H59" s="1171"/>
      <c r="I59" s="1428">
        <f>I61+I68</f>
        <v>0</v>
      </c>
      <c r="J59" s="1429">
        <f>J61+J68</f>
        <v>0</v>
      </c>
    </row>
    <row r="60" spans="1:10" ht="15.75" customHeight="1">
      <c r="A60" s="2588"/>
      <c r="B60" s="2493"/>
      <c r="C60" s="2608" t="s">
        <v>1513</v>
      </c>
      <c r="D60" s="2609"/>
      <c r="E60" s="1227" t="s">
        <v>1475</v>
      </c>
      <c r="F60" s="1227" t="s">
        <v>1512</v>
      </c>
      <c r="G60" s="1227" t="s">
        <v>167</v>
      </c>
      <c r="H60" s="779"/>
      <c r="I60" s="1443">
        <f>I61+I64</f>
        <v>0</v>
      </c>
      <c r="J60" s="1444">
        <f>J61+J64</f>
        <v>0</v>
      </c>
    </row>
    <row r="61" spans="1:10" ht="12.75">
      <c r="A61" s="2588"/>
      <c r="B61" s="2493"/>
      <c r="C61" s="2564" t="s">
        <v>818</v>
      </c>
      <c r="D61" s="1228" t="s">
        <v>1514</v>
      </c>
      <c r="E61" s="556" t="s">
        <v>1475</v>
      </c>
      <c r="F61" s="1227" t="s">
        <v>1512</v>
      </c>
      <c r="G61" s="1227" t="s">
        <v>167</v>
      </c>
      <c r="H61" s="779"/>
      <c r="I61" s="1443">
        <f>I62+I63</f>
        <v>0</v>
      </c>
      <c r="J61" s="1444">
        <f>J62+J63</f>
        <v>0</v>
      </c>
    </row>
    <row r="62" spans="1:10" ht="12.75">
      <c r="A62" s="2588"/>
      <c r="B62" s="2493"/>
      <c r="C62" s="2585"/>
      <c r="D62" s="549" t="s">
        <v>1515</v>
      </c>
      <c r="E62" s="2180" t="s">
        <v>1475</v>
      </c>
      <c r="F62" s="651"/>
      <c r="G62" s="1957" t="s">
        <v>1093</v>
      </c>
      <c r="H62" s="1229"/>
      <c r="I62" s="1447"/>
      <c r="J62" s="1448"/>
    </row>
    <row r="63" spans="1:10" ht="12.75">
      <c r="A63" s="2588"/>
      <c r="B63" s="2493"/>
      <c r="C63" s="2585"/>
      <c r="D63" s="550" t="s">
        <v>1516</v>
      </c>
      <c r="E63" s="2016"/>
      <c r="F63" s="652" t="s">
        <v>1517</v>
      </c>
      <c r="G63" s="1957"/>
      <c r="H63" s="1229" t="s">
        <v>1518</v>
      </c>
      <c r="I63" s="1135"/>
      <c r="J63" s="1136"/>
    </row>
    <row r="64" spans="1:10" ht="12.75">
      <c r="A64" s="2588"/>
      <c r="B64" s="2493"/>
      <c r="C64" s="2585"/>
      <c r="D64" s="1230" t="s">
        <v>1519</v>
      </c>
      <c r="E64" s="1231" t="s">
        <v>1475</v>
      </c>
      <c r="F64" s="1227" t="s">
        <v>1512</v>
      </c>
      <c r="G64" s="1227" t="s">
        <v>167</v>
      </c>
      <c r="H64" s="779"/>
      <c r="I64" s="1443">
        <f>I65+I66</f>
        <v>0</v>
      </c>
      <c r="J64" s="1444">
        <f>J65+J66</f>
        <v>0</v>
      </c>
    </row>
    <row r="65" spans="1:10" ht="12.75">
      <c r="A65" s="2588"/>
      <c r="B65" s="2493"/>
      <c r="C65" s="2585"/>
      <c r="D65" s="1232" t="s">
        <v>1520</v>
      </c>
      <c r="E65" s="2180" t="s">
        <v>1475</v>
      </c>
      <c r="F65" s="651"/>
      <c r="G65" s="2190" t="s">
        <v>1093</v>
      </c>
      <c r="H65" s="1210"/>
      <c r="I65" s="1451"/>
      <c r="J65" s="1452"/>
    </row>
    <row r="66" spans="1:10" ht="12.75">
      <c r="A66" s="2588"/>
      <c r="B66" s="2493"/>
      <c r="C66" s="2586"/>
      <c r="D66" s="550" t="s">
        <v>1520</v>
      </c>
      <c r="E66" s="2016"/>
      <c r="F66" s="652" t="s">
        <v>1521</v>
      </c>
      <c r="G66" s="2115"/>
      <c r="H66" s="1210"/>
      <c r="I66" s="1451"/>
      <c r="J66" s="1452"/>
    </row>
    <row r="67" spans="1:10" ht="16.5" customHeight="1">
      <c r="A67" s="2588"/>
      <c r="B67" s="2493"/>
      <c r="C67" s="2608" t="s">
        <v>1522</v>
      </c>
      <c r="D67" s="2609"/>
      <c r="E67" s="1231" t="s">
        <v>1475</v>
      </c>
      <c r="F67" s="1227" t="s">
        <v>1512</v>
      </c>
      <c r="G67" s="1227" t="s">
        <v>167</v>
      </c>
      <c r="H67" s="779"/>
      <c r="I67" s="1443">
        <f>I68+I69</f>
        <v>500</v>
      </c>
      <c r="J67" s="1444">
        <f>J68+J69</f>
        <v>0</v>
      </c>
    </row>
    <row r="68" spans="1:10" ht="12.75">
      <c r="A68" s="2588"/>
      <c r="B68" s="2493"/>
      <c r="C68" s="2475" t="s">
        <v>994</v>
      </c>
      <c r="D68" s="1232" t="s">
        <v>1523</v>
      </c>
      <c r="E68" s="2180" t="s">
        <v>1475</v>
      </c>
      <c r="F68" s="919" t="s">
        <v>1524</v>
      </c>
      <c r="G68" s="2472" t="s">
        <v>1093</v>
      </c>
      <c r="H68" s="1219" t="s">
        <v>1518</v>
      </c>
      <c r="I68" s="1137"/>
      <c r="J68" s="1138"/>
    </row>
    <row r="69" spans="1:10" ht="12.75">
      <c r="A69" s="2588"/>
      <c r="B69" s="2536"/>
      <c r="C69" s="2610"/>
      <c r="D69" s="550" t="s">
        <v>1520</v>
      </c>
      <c r="E69" s="2016"/>
      <c r="F69" s="652" t="s">
        <v>1525</v>
      </c>
      <c r="G69" s="1979"/>
      <c r="H69" s="753"/>
      <c r="I69" s="1135">
        <v>500</v>
      </c>
      <c r="J69" s="1136"/>
    </row>
    <row r="70" spans="1:10" ht="26.25" customHeight="1">
      <c r="A70" s="2588"/>
      <c r="B70" s="2532" t="s">
        <v>1526</v>
      </c>
      <c r="C70" s="2546" t="s">
        <v>1527</v>
      </c>
      <c r="D70" s="2611"/>
      <c r="E70" s="1198" t="s">
        <v>1475</v>
      </c>
      <c r="F70" s="1198" t="s">
        <v>1528</v>
      </c>
      <c r="G70" s="1198" t="s">
        <v>167</v>
      </c>
      <c r="H70" s="1199"/>
      <c r="I70" s="1435">
        <f>I71+I72</f>
        <v>135</v>
      </c>
      <c r="J70" s="1436">
        <f>J71+J72</f>
        <v>135</v>
      </c>
    </row>
    <row r="71" spans="1:10" ht="12.75">
      <c r="A71" s="2588"/>
      <c r="B71" s="2493"/>
      <c r="C71" s="2488" t="s">
        <v>1176</v>
      </c>
      <c r="D71" s="2489"/>
      <c r="E71" s="2497" t="s">
        <v>1475</v>
      </c>
      <c r="F71" s="2190" t="s">
        <v>1529</v>
      </c>
      <c r="G71" s="2190" t="s">
        <v>167</v>
      </c>
      <c r="H71" s="1166"/>
      <c r="I71" s="1437">
        <f>I75</f>
        <v>135</v>
      </c>
      <c r="J71" s="1438">
        <f>J75</f>
        <v>135</v>
      </c>
    </row>
    <row r="72" spans="1:10" ht="12.75">
      <c r="A72" s="2588"/>
      <c r="B72" s="2493"/>
      <c r="C72" s="2473" t="s">
        <v>1454</v>
      </c>
      <c r="D72" s="2474"/>
      <c r="E72" s="2113"/>
      <c r="F72" s="1986"/>
      <c r="G72" s="2115"/>
      <c r="H72" s="1171"/>
      <c r="I72" s="1439">
        <f>I74</f>
        <v>0</v>
      </c>
      <c r="J72" s="1440">
        <f>J74</f>
        <v>0</v>
      </c>
    </row>
    <row r="73" spans="1:10" ht="26.25" customHeight="1">
      <c r="A73" s="2588"/>
      <c r="B73" s="2493"/>
      <c r="C73" s="2603" t="s">
        <v>1530</v>
      </c>
      <c r="D73" s="2560"/>
      <c r="E73" s="1234" t="s">
        <v>1475</v>
      </c>
      <c r="F73" s="1234" t="s">
        <v>1529</v>
      </c>
      <c r="G73" s="1234" t="s">
        <v>167</v>
      </c>
      <c r="H73" s="1235"/>
      <c r="I73" s="1453">
        <f>I74+I75</f>
        <v>135</v>
      </c>
      <c r="J73" s="1454">
        <f>J74+J75</f>
        <v>135</v>
      </c>
    </row>
    <row r="74" spans="1:10" ht="24" customHeight="1">
      <c r="A74" s="2588"/>
      <c r="B74" s="2493"/>
      <c r="C74" s="2564" t="s">
        <v>818</v>
      </c>
      <c r="D74" s="650" t="s">
        <v>1531</v>
      </c>
      <c r="E74" s="2180" t="s">
        <v>1475</v>
      </c>
      <c r="F74" s="919" t="s">
        <v>1532</v>
      </c>
      <c r="G74" s="2604" t="s">
        <v>1026</v>
      </c>
      <c r="H74" s="1237" t="s">
        <v>1506</v>
      </c>
      <c r="I74" s="1137"/>
      <c r="J74" s="1138"/>
    </row>
    <row r="75" spans="1:10" ht="24.75" customHeight="1" thickBot="1">
      <c r="A75" s="2613"/>
      <c r="B75" s="2494"/>
      <c r="C75" s="2477"/>
      <c r="D75" s="1238" t="s">
        <v>1533</v>
      </c>
      <c r="E75" s="2582"/>
      <c r="F75" s="1239" t="s">
        <v>1534</v>
      </c>
      <c r="G75" s="2605"/>
      <c r="H75" s="1240"/>
      <c r="I75" s="1455">
        <v>135</v>
      </c>
      <c r="J75" s="1456">
        <v>135</v>
      </c>
    </row>
    <row r="76" spans="1:10" ht="41.25" customHeight="1">
      <c r="A76" s="1156">
        <v>60</v>
      </c>
      <c r="B76" s="1157"/>
      <c r="C76" s="2606" t="s">
        <v>1535</v>
      </c>
      <c r="D76" s="2607"/>
      <c r="E76" s="1158" t="s">
        <v>1536</v>
      </c>
      <c r="F76" s="1158" t="s">
        <v>1537</v>
      </c>
      <c r="G76" s="1159" t="s">
        <v>167</v>
      </c>
      <c r="H76" s="1179"/>
      <c r="I76" s="1424">
        <f>I77+I78</f>
        <v>10</v>
      </c>
      <c r="J76" s="1425">
        <f>J77+J78</f>
        <v>10</v>
      </c>
    </row>
    <row r="77" spans="1:10" ht="15.75" customHeight="1">
      <c r="A77" s="1162"/>
      <c r="B77" s="1163"/>
      <c r="C77" s="2488" t="s">
        <v>1176</v>
      </c>
      <c r="D77" s="2489"/>
      <c r="E77" s="2497" t="s">
        <v>1536</v>
      </c>
      <c r="F77" s="2190" t="s">
        <v>1538</v>
      </c>
      <c r="G77" s="2190" t="s">
        <v>167</v>
      </c>
      <c r="H77" s="1166"/>
      <c r="I77" s="1426">
        <f>I79</f>
        <v>10</v>
      </c>
      <c r="J77" s="1427">
        <f>J79</f>
        <v>10</v>
      </c>
    </row>
    <row r="78" spans="1:10" ht="12.75" customHeight="1">
      <c r="A78" s="1168"/>
      <c r="B78" s="1169"/>
      <c r="C78" s="2473" t="s">
        <v>1454</v>
      </c>
      <c r="D78" s="2474"/>
      <c r="E78" s="2113"/>
      <c r="F78" s="1986"/>
      <c r="G78" s="2115"/>
      <c r="H78" s="1171"/>
      <c r="I78" s="1428"/>
      <c r="J78" s="1429"/>
    </row>
    <row r="79" spans="1:10" ht="27" customHeight="1" thickBot="1">
      <c r="A79" s="1173"/>
      <c r="B79" s="1174"/>
      <c r="C79" s="1242" t="s">
        <v>1049</v>
      </c>
      <c r="D79" s="1243" t="s">
        <v>1467</v>
      </c>
      <c r="E79" s="675" t="s">
        <v>1536</v>
      </c>
      <c r="F79" s="675" t="s">
        <v>1539</v>
      </c>
      <c r="G79" s="1244" t="s">
        <v>973</v>
      </c>
      <c r="H79" s="1245"/>
      <c r="I79" s="1430">
        <v>10</v>
      </c>
      <c r="J79" s="1431">
        <v>10</v>
      </c>
    </row>
    <row r="80" spans="1:10" ht="45.75" customHeight="1">
      <c r="A80" s="1247"/>
      <c r="B80" s="1248"/>
      <c r="C80" s="1249"/>
      <c r="D80" s="1250"/>
      <c r="E80" s="151"/>
      <c r="F80" s="599"/>
      <c r="G80" s="1251"/>
      <c r="H80" s="151"/>
      <c r="I80" s="1457"/>
      <c r="J80" s="1188"/>
    </row>
    <row r="81" spans="1:10" ht="53.25" customHeight="1">
      <c r="A81" s="1252"/>
      <c r="B81" s="1253"/>
      <c r="C81" s="1254"/>
      <c r="D81" s="1255"/>
      <c r="E81" s="154"/>
      <c r="F81" s="1256" t="s">
        <v>1756</v>
      </c>
      <c r="G81" s="1257"/>
      <c r="H81" s="154"/>
      <c r="I81" s="1192"/>
      <c r="J81" s="1192"/>
    </row>
    <row r="82" spans="1:10" ht="30.75" customHeight="1">
      <c r="A82" s="1162">
        <v>61</v>
      </c>
      <c r="B82" s="1258"/>
      <c r="C82" s="2530" t="s">
        <v>1541</v>
      </c>
      <c r="D82" s="2602"/>
      <c r="E82" s="1259" t="s">
        <v>1542</v>
      </c>
      <c r="F82" s="1259" t="s">
        <v>1543</v>
      </c>
      <c r="G82" s="1259" t="s">
        <v>167</v>
      </c>
      <c r="H82" s="1260"/>
      <c r="I82" s="1458">
        <f>I83+I84</f>
        <v>2169.2</v>
      </c>
      <c r="J82" s="1459">
        <f>J83+J84</f>
        <v>2243.1</v>
      </c>
    </row>
    <row r="83" spans="1:10" ht="14.25" customHeight="1">
      <c r="A83" s="1162"/>
      <c r="B83" s="1258"/>
      <c r="C83" s="2488" t="s">
        <v>1176</v>
      </c>
      <c r="D83" s="2489"/>
      <c r="E83" s="2497" t="s">
        <v>1544</v>
      </c>
      <c r="F83" s="2190" t="s">
        <v>1545</v>
      </c>
      <c r="G83" s="2190" t="s">
        <v>167</v>
      </c>
      <c r="H83" s="1166"/>
      <c r="I83" s="1426">
        <f>I85+I86</f>
        <v>2169.2</v>
      </c>
      <c r="J83" s="1427">
        <f>J85+J86</f>
        <v>2243.1</v>
      </c>
    </row>
    <row r="84" spans="1:10" ht="10.5" customHeight="1">
      <c r="A84" s="1168"/>
      <c r="B84" s="1262"/>
      <c r="C84" s="2473" t="s">
        <v>1454</v>
      </c>
      <c r="D84" s="2474"/>
      <c r="E84" s="2113"/>
      <c r="F84" s="1986"/>
      <c r="G84" s="2115"/>
      <c r="H84" s="1171"/>
      <c r="I84" s="1428"/>
      <c r="J84" s="1429"/>
    </row>
    <row r="85" spans="1:10" ht="15" customHeight="1">
      <c r="A85" s="2541"/>
      <c r="B85" s="2570"/>
      <c r="C85" s="2208" t="s">
        <v>994</v>
      </c>
      <c r="D85" s="1021" t="s">
        <v>1124</v>
      </c>
      <c r="E85" s="1957" t="s">
        <v>1542</v>
      </c>
      <c r="F85" s="1957" t="s">
        <v>1546</v>
      </c>
      <c r="G85" s="1210" t="s">
        <v>1093</v>
      </c>
      <c r="H85" s="1210"/>
      <c r="I85" s="1133">
        <v>2169.2</v>
      </c>
      <c r="J85" s="1134">
        <v>2243.1</v>
      </c>
    </row>
    <row r="86" spans="1:10" ht="21" customHeight="1" thickBot="1">
      <c r="A86" s="2600"/>
      <c r="B86" s="2601"/>
      <c r="C86" s="2209"/>
      <c r="D86" s="554" t="s">
        <v>1126</v>
      </c>
      <c r="E86" s="2582"/>
      <c r="F86" s="2582"/>
      <c r="G86" s="1240" t="s">
        <v>1028</v>
      </c>
      <c r="H86" s="1240"/>
      <c r="I86" s="1455"/>
      <c r="J86" s="1456"/>
    </row>
    <row r="87" spans="1:10" ht="30" customHeight="1">
      <c r="A87" s="2596">
        <v>62</v>
      </c>
      <c r="B87" s="2597"/>
      <c r="C87" s="2598" t="s">
        <v>1547</v>
      </c>
      <c r="D87" s="2599"/>
      <c r="E87" s="1158" t="s">
        <v>1548</v>
      </c>
      <c r="F87" s="1158" t="s">
        <v>1549</v>
      </c>
      <c r="G87" s="1158" t="s">
        <v>167</v>
      </c>
      <c r="H87" s="1159"/>
      <c r="I87" s="1424">
        <f>I88+I89</f>
        <v>5619.4</v>
      </c>
      <c r="J87" s="1425">
        <f>J88+J89</f>
        <v>5819.3</v>
      </c>
    </row>
    <row r="88" spans="1:10" ht="12" customHeight="1">
      <c r="A88" s="2541"/>
      <c r="B88" s="2505"/>
      <c r="C88" s="2488" t="s">
        <v>1176</v>
      </c>
      <c r="D88" s="2489"/>
      <c r="E88" s="2497" t="s">
        <v>1548</v>
      </c>
      <c r="F88" s="2190" t="s">
        <v>1550</v>
      </c>
      <c r="G88" s="2190" t="s">
        <v>167</v>
      </c>
      <c r="H88" s="1166"/>
      <c r="I88" s="1437">
        <f>I90+I94+I97+I102</f>
        <v>5619.4</v>
      </c>
      <c r="J88" s="1438">
        <f>J90+J94+J97+J102</f>
        <v>5819.3</v>
      </c>
    </row>
    <row r="89" spans="1:10" ht="10.5" customHeight="1">
      <c r="A89" s="2542"/>
      <c r="B89" s="2536"/>
      <c r="C89" s="2473" t="s">
        <v>1454</v>
      </c>
      <c r="D89" s="2474"/>
      <c r="E89" s="2113"/>
      <c r="F89" s="1986"/>
      <c r="G89" s="2115"/>
      <c r="H89" s="1171"/>
      <c r="I89" s="1428"/>
      <c r="J89" s="1429"/>
    </row>
    <row r="90" spans="1:10" ht="14.25" customHeight="1">
      <c r="A90" s="2587"/>
      <c r="B90" s="2589"/>
      <c r="C90" s="2579" t="s">
        <v>1551</v>
      </c>
      <c r="D90" s="1984"/>
      <c r="E90" s="1225" t="s">
        <v>1548</v>
      </c>
      <c r="F90" s="1225" t="s">
        <v>1130</v>
      </c>
      <c r="G90" s="1225" t="s">
        <v>167</v>
      </c>
      <c r="H90" s="1226"/>
      <c r="I90" s="1460">
        <f>I91+I92+I93</f>
        <v>2955.1</v>
      </c>
      <c r="J90" s="1461">
        <f>J91+J92+J93</f>
        <v>3073.3</v>
      </c>
    </row>
    <row r="91" spans="1:10" ht="12" customHeight="1">
      <c r="A91" s="2588"/>
      <c r="B91" s="2075"/>
      <c r="C91" s="2564" t="s">
        <v>994</v>
      </c>
      <c r="D91" s="1265" t="s">
        <v>1552</v>
      </c>
      <c r="E91" s="2591" t="s">
        <v>1548</v>
      </c>
      <c r="F91" s="2180" t="s">
        <v>1553</v>
      </c>
      <c r="G91" s="1212" t="s">
        <v>973</v>
      </c>
      <c r="H91" s="1212"/>
      <c r="I91" s="1133">
        <v>2955.1</v>
      </c>
      <c r="J91" s="1134">
        <v>3073.3</v>
      </c>
    </row>
    <row r="92" spans="1:10" ht="9.75" customHeight="1">
      <c r="A92" s="2588"/>
      <c r="B92" s="2075"/>
      <c r="C92" s="2585"/>
      <c r="D92" s="807" t="s">
        <v>1554</v>
      </c>
      <c r="E92" s="2591"/>
      <c r="F92" s="2101"/>
      <c r="G92" s="1212" t="s">
        <v>988</v>
      </c>
      <c r="H92" s="1212"/>
      <c r="I92" s="1447"/>
      <c r="J92" s="1448"/>
    </row>
    <row r="93" spans="1:10" ht="9.75" customHeight="1">
      <c r="A93" s="2588"/>
      <c r="B93" s="2075"/>
      <c r="C93" s="2586"/>
      <c r="D93" s="1266" t="s">
        <v>1555</v>
      </c>
      <c r="E93" s="2592"/>
      <c r="F93" s="1937"/>
      <c r="G93" s="1267" t="s">
        <v>977</v>
      </c>
      <c r="H93" s="1267"/>
      <c r="I93" s="1135"/>
      <c r="J93" s="1136"/>
    </row>
    <row r="94" spans="1:10" ht="12.75" customHeight="1">
      <c r="A94" s="2588"/>
      <c r="B94" s="2075"/>
      <c r="C94" s="2593" t="s">
        <v>1556</v>
      </c>
      <c r="D94" s="1984"/>
      <c r="E94" s="1225" t="s">
        <v>1557</v>
      </c>
      <c r="F94" s="1225" t="s">
        <v>1134</v>
      </c>
      <c r="G94" s="1225" t="s">
        <v>167</v>
      </c>
      <c r="H94" s="1268"/>
      <c r="I94" s="1460">
        <f>I95</f>
        <v>668.1</v>
      </c>
      <c r="J94" s="1461">
        <f>J95</f>
        <v>700</v>
      </c>
    </row>
    <row r="95" spans="1:10" ht="14.25" customHeight="1">
      <c r="A95" s="2588"/>
      <c r="B95" s="2075"/>
      <c r="C95" s="2594" t="s">
        <v>1049</v>
      </c>
      <c r="D95" s="1269" t="s">
        <v>1133</v>
      </c>
      <c r="E95" s="2180" t="s">
        <v>1557</v>
      </c>
      <c r="F95" s="1227" t="s">
        <v>1558</v>
      </c>
      <c r="G95" s="1270" t="s">
        <v>167</v>
      </c>
      <c r="H95" s="1271"/>
      <c r="I95" s="1443">
        <f>I96</f>
        <v>668.1</v>
      </c>
      <c r="J95" s="1462">
        <f>J96</f>
        <v>700</v>
      </c>
    </row>
    <row r="96" spans="1:10" ht="13.5" customHeight="1">
      <c r="A96" s="2588"/>
      <c r="B96" s="2075"/>
      <c r="C96" s="2595"/>
      <c r="D96" s="541" t="s">
        <v>1559</v>
      </c>
      <c r="E96" s="1937"/>
      <c r="F96" s="718" t="s">
        <v>1558</v>
      </c>
      <c r="G96" s="1081" t="s">
        <v>973</v>
      </c>
      <c r="H96" s="1081"/>
      <c r="I96" s="1463">
        <v>668.1</v>
      </c>
      <c r="J96" s="1464">
        <v>700</v>
      </c>
    </row>
    <row r="97" spans="1:10" ht="15" customHeight="1">
      <c r="A97" s="2588"/>
      <c r="B97" s="2075"/>
      <c r="C97" s="2583" t="s">
        <v>1560</v>
      </c>
      <c r="D97" s="2584"/>
      <c r="E97" s="1225" t="s">
        <v>1557</v>
      </c>
      <c r="F97" s="1225" t="s">
        <v>1138</v>
      </c>
      <c r="G97" s="1225" t="s">
        <v>167</v>
      </c>
      <c r="H97" s="1268"/>
      <c r="I97" s="1460">
        <f>I98+I99+I100+I101</f>
        <v>1129.1</v>
      </c>
      <c r="J97" s="1461">
        <f>J98+J99+J100+J101</f>
        <v>846</v>
      </c>
    </row>
    <row r="98" spans="1:10" ht="13.5" customHeight="1">
      <c r="A98" s="2588"/>
      <c r="B98" s="2075"/>
      <c r="C98" s="2564" t="s">
        <v>994</v>
      </c>
      <c r="D98" s="492" t="s">
        <v>1552</v>
      </c>
      <c r="E98" s="1957" t="s">
        <v>1548</v>
      </c>
      <c r="F98" s="2180" t="s">
        <v>1561</v>
      </c>
      <c r="G98" s="1210" t="s">
        <v>973</v>
      </c>
      <c r="H98" s="1210"/>
      <c r="I98" s="1133">
        <v>1129.1</v>
      </c>
      <c r="J98" s="1134">
        <v>846</v>
      </c>
    </row>
    <row r="99" spans="1:10" ht="21">
      <c r="A99" s="2588"/>
      <c r="B99" s="2075"/>
      <c r="C99" s="2585"/>
      <c r="D99" s="554" t="s">
        <v>1126</v>
      </c>
      <c r="E99" s="1957"/>
      <c r="F99" s="2101"/>
      <c r="G99" s="964" t="s">
        <v>1028</v>
      </c>
      <c r="H99" s="964"/>
      <c r="I99" s="1451"/>
      <c r="J99" s="1452"/>
    </row>
    <row r="100" spans="1:10" ht="10.5" customHeight="1">
      <c r="A100" s="2588"/>
      <c r="B100" s="2075"/>
      <c r="C100" s="2585"/>
      <c r="D100" s="807" t="s">
        <v>1554</v>
      </c>
      <c r="E100" s="1957"/>
      <c r="F100" s="2101"/>
      <c r="G100" s="964" t="s">
        <v>988</v>
      </c>
      <c r="H100" s="964"/>
      <c r="I100" s="1451"/>
      <c r="J100" s="1452"/>
    </row>
    <row r="101" spans="1:10" ht="11.25" customHeight="1">
      <c r="A101" s="2588"/>
      <c r="B101" s="2075"/>
      <c r="C101" s="2586"/>
      <c r="D101" s="1272" t="s">
        <v>1562</v>
      </c>
      <c r="E101" s="1986"/>
      <c r="F101" s="1937"/>
      <c r="G101" s="753" t="s">
        <v>1093</v>
      </c>
      <c r="H101" s="753"/>
      <c r="I101" s="1135"/>
      <c r="J101" s="1136"/>
    </row>
    <row r="102" spans="1:10" ht="17.25" customHeight="1">
      <c r="A102" s="2588"/>
      <c r="B102" s="2075"/>
      <c r="C102" s="2579" t="s">
        <v>1563</v>
      </c>
      <c r="D102" s="1984"/>
      <c r="E102" s="1225" t="s">
        <v>1557</v>
      </c>
      <c r="F102" s="1273" t="s">
        <v>1549</v>
      </c>
      <c r="G102" s="1273" t="s">
        <v>167</v>
      </c>
      <c r="H102" s="1274"/>
      <c r="I102" s="1465">
        <f>I103+I106</f>
        <v>867.1</v>
      </c>
      <c r="J102" s="1466">
        <f>J103+J106</f>
        <v>1200</v>
      </c>
    </row>
    <row r="103" spans="1:10" ht="24.75" customHeight="1">
      <c r="A103" s="2588"/>
      <c r="B103" s="2075"/>
      <c r="C103" s="2564" t="s">
        <v>994</v>
      </c>
      <c r="D103" s="1276" t="s">
        <v>1564</v>
      </c>
      <c r="E103" s="2180" t="s">
        <v>1548</v>
      </c>
      <c r="F103" s="778" t="s">
        <v>1565</v>
      </c>
      <c r="G103" s="1277" t="s">
        <v>167</v>
      </c>
      <c r="H103" s="1278"/>
      <c r="I103" s="1467">
        <f>I104+I105</f>
        <v>659.1</v>
      </c>
      <c r="J103" s="1462">
        <f>J104+J105</f>
        <v>1000</v>
      </c>
    </row>
    <row r="104" spans="1:10" ht="12" customHeight="1">
      <c r="A104" s="2588"/>
      <c r="B104" s="2075"/>
      <c r="C104" s="2580"/>
      <c r="D104" s="1279" t="s">
        <v>1566</v>
      </c>
      <c r="E104" s="1957"/>
      <c r="F104" s="651" t="s">
        <v>1565</v>
      </c>
      <c r="G104" s="1280" t="s">
        <v>973</v>
      </c>
      <c r="H104" s="1212"/>
      <c r="I104" s="1447">
        <v>659.1</v>
      </c>
      <c r="J104" s="1448">
        <v>1000</v>
      </c>
    </row>
    <row r="105" spans="1:10" ht="12.75" customHeight="1">
      <c r="A105" s="2588"/>
      <c r="B105" s="2075"/>
      <c r="C105" s="2580"/>
      <c r="D105" s="1281" t="s">
        <v>1567</v>
      </c>
      <c r="E105" s="2115"/>
      <c r="F105" s="652" t="s">
        <v>1565</v>
      </c>
      <c r="G105" s="1282" t="s">
        <v>988</v>
      </c>
      <c r="H105" s="753"/>
      <c r="I105" s="1135"/>
      <c r="J105" s="1136"/>
    </row>
    <row r="106" spans="1:10" ht="13.5" customHeight="1">
      <c r="A106" s="2588"/>
      <c r="B106" s="2075"/>
      <c r="C106" s="2580"/>
      <c r="D106" s="1276" t="s">
        <v>1568</v>
      </c>
      <c r="E106" s="2180" t="s">
        <v>1548</v>
      </c>
      <c r="F106" s="778" t="s">
        <v>1569</v>
      </c>
      <c r="G106" s="1283" t="s">
        <v>167</v>
      </c>
      <c r="H106" s="1284"/>
      <c r="I106" s="1467">
        <f>I107</f>
        <v>208</v>
      </c>
      <c r="J106" s="1462">
        <f>J107</f>
        <v>200</v>
      </c>
    </row>
    <row r="107" spans="1:10" ht="14.25" customHeight="1" thickBot="1">
      <c r="A107" s="2575"/>
      <c r="B107" s="2590"/>
      <c r="C107" s="2581"/>
      <c r="D107" s="1285" t="s">
        <v>1566</v>
      </c>
      <c r="E107" s="2582"/>
      <c r="F107" s="793" t="s">
        <v>1569</v>
      </c>
      <c r="G107" s="1286" t="s">
        <v>973</v>
      </c>
      <c r="H107" s="1287"/>
      <c r="I107" s="1455">
        <v>208</v>
      </c>
      <c r="J107" s="1456">
        <v>200</v>
      </c>
    </row>
    <row r="108" spans="1:10" ht="41.25" customHeight="1">
      <c r="A108" s="2480">
        <v>63</v>
      </c>
      <c r="B108" s="2543"/>
      <c r="C108" s="2544" t="s">
        <v>1570</v>
      </c>
      <c r="D108" s="2558"/>
      <c r="E108" s="1259" t="s">
        <v>1548</v>
      </c>
      <c r="F108" s="1259" t="s">
        <v>1149</v>
      </c>
      <c r="G108" s="1259" t="s">
        <v>167</v>
      </c>
      <c r="H108" s="1260"/>
      <c r="I108" s="1458">
        <f>I109+I110</f>
        <v>464.20000000000005</v>
      </c>
      <c r="J108" s="1459">
        <f>J109+J110</f>
        <v>716.9</v>
      </c>
    </row>
    <row r="109" spans="1:10" ht="12.75" customHeight="1">
      <c r="A109" s="2541"/>
      <c r="B109" s="2505"/>
      <c r="C109" s="2488" t="s">
        <v>1176</v>
      </c>
      <c r="D109" s="2489"/>
      <c r="E109" s="2497" t="s">
        <v>1548</v>
      </c>
      <c r="F109" s="2190" t="s">
        <v>1571</v>
      </c>
      <c r="G109" s="2190" t="s">
        <v>167</v>
      </c>
      <c r="H109" s="1166"/>
      <c r="I109" s="1437">
        <f>I112+I114+I116</f>
        <v>464.20000000000005</v>
      </c>
      <c r="J109" s="1438">
        <f>J112+J114+J116</f>
        <v>716.9</v>
      </c>
    </row>
    <row r="110" spans="1:10" ht="12" customHeight="1">
      <c r="A110" s="2542"/>
      <c r="B110" s="2536"/>
      <c r="C110" s="2473" t="s">
        <v>1454</v>
      </c>
      <c r="D110" s="2474"/>
      <c r="E110" s="2113"/>
      <c r="F110" s="1986"/>
      <c r="G110" s="2115"/>
      <c r="H110" s="1171"/>
      <c r="I110" s="1439"/>
      <c r="J110" s="1440"/>
    </row>
    <row r="111" spans="1:10" ht="21.75" customHeight="1">
      <c r="A111" s="2573"/>
      <c r="B111" s="2576"/>
      <c r="C111" s="2579" t="s">
        <v>1572</v>
      </c>
      <c r="D111" s="1981"/>
      <c r="E111" s="1225" t="s">
        <v>1557</v>
      </c>
      <c r="F111" s="1225" t="s">
        <v>1151</v>
      </c>
      <c r="G111" s="1225" t="s">
        <v>167</v>
      </c>
      <c r="H111" s="1268"/>
      <c r="I111" s="1460">
        <f>I112</f>
        <v>160.1</v>
      </c>
      <c r="J111" s="1461">
        <f>J112</f>
        <v>116.8</v>
      </c>
    </row>
    <row r="112" spans="1:10" ht="17.25" customHeight="1">
      <c r="A112" s="2574"/>
      <c r="B112" s="2577"/>
      <c r="C112" s="1288" t="s">
        <v>1049</v>
      </c>
      <c r="D112" s="1289" t="s">
        <v>1552</v>
      </c>
      <c r="E112" s="591" t="s">
        <v>1557</v>
      </c>
      <c r="F112" s="591" t="s">
        <v>1573</v>
      </c>
      <c r="G112" s="763" t="s">
        <v>973</v>
      </c>
      <c r="H112" s="763"/>
      <c r="I112" s="1139">
        <v>160.1</v>
      </c>
      <c r="J112" s="1140">
        <v>116.8</v>
      </c>
    </row>
    <row r="113" spans="1:10" ht="21.75" customHeight="1">
      <c r="A113" s="2574"/>
      <c r="B113" s="2577"/>
      <c r="C113" s="2579" t="s">
        <v>1574</v>
      </c>
      <c r="D113" s="1981"/>
      <c r="E113" s="1225" t="s">
        <v>1557</v>
      </c>
      <c r="F113" s="1225" t="s">
        <v>1153</v>
      </c>
      <c r="G113" s="1225" t="s">
        <v>167</v>
      </c>
      <c r="H113" s="1268"/>
      <c r="I113" s="1460">
        <f>I114</f>
        <v>77.7</v>
      </c>
      <c r="J113" s="1461">
        <f>J114</f>
        <v>184.7</v>
      </c>
    </row>
    <row r="114" spans="1:10" ht="18" customHeight="1">
      <c r="A114" s="2574"/>
      <c r="B114" s="2577"/>
      <c r="C114" s="1288" t="s">
        <v>1049</v>
      </c>
      <c r="D114" s="1289" t="s">
        <v>1552</v>
      </c>
      <c r="E114" s="591" t="s">
        <v>1557</v>
      </c>
      <c r="F114" s="591" t="s">
        <v>1575</v>
      </c>
      <c r="G114" s="763" t="s">
        <v>973</v>
      </c>
      <c r="H114" s="763"/>
      <c r="I114" s="1139">
        <v>77.7</v>
      </c>
      <c r="J114" s="1140">
        <v>184.7</v>
      </c>
    </row>
    <row r="115" spans="1:10" ht="22.5" customHeight="1">
      <c r="A115" s="2574"/>
      <c r="B115" s="2577"/>
      <c r="C115" s="2579" t="s">
        <v>1576</v>
      </c>
      <c r="D115" s="1981"/>
      <c r="E115" s="1225" t="s">
        <v>1557</v>
      </c>
      <c r="F115" s="1225" t="s">
        <v>1155</v>
      </c>
      <c r="G115" s="1225" t="s">
        <v>167</v>
      </c>
      <c r="H115" s="1268"/>
      <c r="I115" s="1460">
        <f>I116</f>
        <v>226.4</v>
      </c>
      <c r="J115" s="1461">
        <f>J116</f>
        <v>415.4</v>
      </c>
    </row>
    <row r="116" spans="1:10" ht="17.25" customHeight="1" thickBot="1">
      <c r="A116" s="2575"/>
      <c r="B116" s="2578"/>
      <c r="C116" s="1175" t="s">
        <v>1049</v>
      </c>
      <c r="D116" s="1184" t="s">
        <v>1552</v>
      </c>
      <c r="E116" s="593" t="s">
        <v>1557</v>
      </c>
      <c r="F116" s="593" t="s">
        <v>1577</v>
      </c>
      <c r="G116" s="1177" t="s">
        <v>973</v>
      </c>
      <c r="H116" s="1177"/>
      <c r="I116" s="1149">
        <v>226.4</v>
      </c>
      <c r="J116" s="1150">
        <v>415.4</v>
      </c>
    </row>
    <row r="117" spans="1:10" ht="31.5" customHeight="1">
      <c r="A117" s="2480">
        <v>64</v>
      </c>
      <c r="B117" s="2483"/>
      <c r="C117" s="2544" t="s">
        <v>1578</v>
      </c>
      <c r="D117" s="2572"/>
      <c r="E117" s="1195" t="s">
        <v>1579</v>
      </c>
      <c r="F117" s="1195" t="s">
        <v>1580</v>
      </c>
      <c r="G117" s="1195" t="s">
        <v>167</v>
      </c>
      <c r="H117" s="1196"/>
      <c r="I117" s="1458">
        <f>I118+I119</f>
        <v>250.2</v>
      </c>
      <c r="J117" s="1459">
        <f>J118+J119</f>
        <v>250.2</v>
      </c>
    </row>
    <row r="118" spans="1:10" ht="12.75" customHeight="1">
      <c r="A118" s="2541"/>
      <c r="B118" s="2570"/>
      <c r="C118" s="2488" t="s">
        <v>1176</v>
      </c>
      <c r="D118" s="2489"/>
      <c r="E118" s="2497" t="s">
        <v>1579</v>
      </c>
      <c r="F118" s="2190" t="s">
        <v>1581</v>
      </c>
      <c r="G118" s="2190" t="s">
        <v>167</v>
      </c>
      <c r="H118" s="1166"/>
      <c r="I118" s="1468">
        <f>I121+I130</f>
        <v>250.2</v>
      </c>
      <c r="J118" s="1469">
        <f>J121+J130</f>
        <v>250.2</v>
      </c>
    </row>
    <row r="119" spans="1:10" ht="13.5" customHeight="1">
      <c r="A119" s="2542"/>
      <c r="B119" s="2571"/>
      <c r="C119" s="2473" t="s">
        <v>1454</v>
      </c>
      <c r="D119" s="2474"/>
      <c r="E119" s="2113"/>
      <c r="F119" s="1986"/>
      <c r="G119" s="1986"/>
      <c r="H119" s="1171"/>
      <c r="I119" s="1428">
        <f>I122+I131</f>
        <v>0</v>
      </c>
      <c r="J119" s="1429">
        <f>J122+J131</f>
        <v>0</v>
      </c>
    </row>
    <row r="120" spans="1:10" ht="20.25" customHeight="1">
      <c r="A120" s="2563"/>
      <c r="B120" s="2564"/>
      <c r="C120" s="2567" t="s">
        <v>1582</v>
      </c>
      <c r="D120" s="2560"/>
      <c r="E120" s="1291" t="s">
        <v>1475</v>
      </c>
      <c r="F120" s="1470" t="s">
        <v>1757</v>
      </c>
      <c r="G120" s="1227" t="s">
        <v>167</v>
      </c>
      <c r="H120" s="1292"/>
      <c r="I120" s="1471">
        <f>I121+I122</f>
        <v>163.6</v>
      </c>
      <c r="J120" s="1472">
        <f>J121+J122</f>
        <v>163.6</v>
      </c>
    </row>
    <row r="121" spans="1:10" ht="12.75" customHeight="1">
      <c r="A121" s="2517"/>
      <c r="B121" s="2565"/>
      <c r="C121" s="2488" t="s">
        <v>1176</v>
      </c>
      <c r="D121" s="2561"/>
      <c r="E121" s="1957" t="s">
        <v>1475</v>
      </c>
      <c r="F121" s="1473" t="s">
        <v>1757</v>
      </c>
      <c r="G121" s="666" t="s">
        <v>167</v>
      </c>
      <c r="H121" s="1294"/>
      <c r="I121" s="1474">
        <f>I125+I128</f>
        <v>163.6</v>
      </c>
      <c r="J121" s="1475">
        <f>J125+J128</f>
        <v>163.6</v>
      </c>
    </row>
    <row r="122" spans="1:10" ht="12" customHeight="1">
      <c r="A122" s="2517"/>
      <c r="B122" s="2565"/>
      <c r="C122" s="2473" t="s">
        <v>1454</v>
      </c>
      <c r="D122" s="2562"/>
      <c r="E122" s="2214"/>
      <c r="F122" s="1476" t="s">
        <v>1758</v>
      </c>
      <c r="G122" s="652" t="s">
        <v>167</v>
      </c>
      <c r="H122" s="1296"/>
      <c r="I122" s="1474">
        <f>I124+I127</f>
        <v>0</v>
      </c>
      <c r="J122" s="1475">
        <f>J124+J127</f>
        <v>0</v>
      </c>
    </row>
    <row r="123" spans="1:10" ht="23.25" customHeight="1">
      <c r="A123" s="2517"/>
      <c r="B123" s="2565"/>
      <c r="C123" s="2553" t="s">
        <v>818</v>
      </c>
      <c r="D123" s="1297" t="s">
        <v>1585</v>
      </c>
      <c r="E123" s="1298" t="s">
        <v>1475</v>
      </c>
      <c r="F123" s="1477" t="s">
        <v>1759</v>
      </c>
      <c r="G123" s="1299" t="s">
        <v>167</v>
      </c>
      <c r="H123" s="1300"/>
      <c r="I123" s="1443">
        <f>I124+I125</f>
        <v>76.8</v>
      </c>
      <c r="J123" s="1444">
        <f>J124+J125</f>
        <v>76.8</v>
      </c>
    </row>
    <row r="124" spans="1:10" ht="22.5" customHeight="1">
      <c r="A124" s="2517"/>
      <c r="B124" s="2565"/>
      <c r="C124" s="2554"/>
      <c r="D124" s="1029" t="s">
        <v>1587</v>
      </c>
      <c r="E124" s="2569" t="s">
        <v>1475</v>
      </c>
      <c r="F124" s="1478" t="s">
        <v>1760</v>
      </c>
      <c r="G124" s="1301">
        <v>244</v>
      </c>
      <c r="H124" s="1302"/>
      <c r="I124" s="495"/>
      <c r="J124" s="496"/>
    </row>
    <row r="125" spans="1:10" ht="25.5" customHeight="1">
      <c r="A125" s="2517"/>
      <c r="B125" s="2565"/>
      <c r="C125" s="2554"/>
      <c r="D125" s="943" t="s">
        <v>1589</v>
      </c>
      <c r="E125" s="2491"/>
      <c r="F125" s="1479" t="s">
        <v>1760</v>
      </c>
      <c r="G125" s="1304">
        <v>244</v>
      </c>
      <c r="H125" s="787"/>
      <c r="I125" s="888">
        <v>76.8</v>
      </c>
      <c r="J125" s="889">
        <v>76.8</v>
      </c>
    </row>
    <row r="126" spans="1:10" ht="24" customHeight="1">
      <c r="A126" s="2517"/>
      <c r="B126" s="2565"/>
      <c r="C126" s="2554"/>
      <c r="D126" s="1306" t="s">
        <v>1590</v>
      </c>
      <c r="E126" s="1298" t="s">
        <v>1475</v>
      </c>
      <c r="F126" s="1470" t="s">
        <v>1761</v>
      </c>
      <c r="G126" s="1227" t="s">
        <v>167</v>
      </c>
      <c r="H126" s="1300"/>
      <c r="I126" s="781">
        <f>I127+I128</f>
        <v>86.8</v>
      </c>
      <c r="J126" s="663">
        <f>J127+J128</f>
        <v>86.8</v>
      </c>
    </row>
    <row r="127" spans="1:10" ht="24" customHeight="1">
      <c r="A127" s="2517"/>
      <c r="B127" s="2565"/>
      <c r="C127" s="2554"/>
      <c r="D127" s="1307" t="s">
        <v>1592</v>
      </c>
      <c r="E127" s="1957" t="s">
        <v>1475</v>
      </c>
      <c r="F127" s="1480" t="s">
        <v>1762</v>
      </c>
      <c r="G127" s="1957" t="s">
        <v>973</v>
      </c>
      <c r="H127" s="1302" t="s">
        <v>1594</v>
      </c>
      <c r="I127" s="472"/>
      <c r="J127" s="473"/>
    </row>
    <row r="128" spans="1:10" ht="21.75" customHeight="1">
      <c r="A128" s="2517"/>
      <c r="B128" s="2565"/>
      <c r="C128" s="2568"/>
      <c r="D128" s="1309" t="s">
        <v>1595</v>
      </c>
      <c r="E128" s="2114"/>
      <c r="F128" s="1481" t="s">
        <v>1763</v>
      </c>
      <c r="G128" s="1957"/>
      <c r="H128" s="787"/>
      <c r="I128" s="479">
        <v>86.8</v>
      </c>
      <c r="J128" s="480">
        <v>86.8</v>
      </c>
    </row>
    <row r="129" spans="1:10" ht="21" customHeight="1">
      <c r="A129" s="2517"/>
      <c r="B129" s="2565"/>
      <c r="C129" s="2559" t="s">
        <v>1597</v>
      </c>
      <c r="D129" s="2560"/>
      <c r="E129" s="1311" t="s">
        <v>1548</v>
      </c>
      <c r="F129" s="1312" t="s">
        <v>1598</v>
      </c>
      <c r="G129" s="1312" t="s">
        <v>167</v>
      </c>
      <c r="H129" s="1313"/>
      <c r="I129" s="1482">
        <f>I130+I131</f>
        <v>86.6</v>
      </c>
      <c r="J129" s="1483">
        <f>J130+J131</f>
        <v>86.6</v>
      </c>
    </row>
    <row r="130" spans="1:10" ht="13.5" customHeight="1">
      <c r="A130" s="2517"/>
      <c r="B130" s="2565"/>
      <c r="C130" s="2488" t="s">
        <v>1176</v>
      </c>
      <c r="D130" s="2561"/>
      <c r="E130" s="1957" t="s">
        <v>1548</v>
      </c>
      <c r="F130" s="1315" t="s">
        <v>1599</v>
      </c>
      <c r="G130" s="666" t="s">
        <v>167</v>
      </c>
      <c r="H130" s="1294"/>
      <c r="I130" s="1484">
        <f>I134</f>
        <v>86.6</v>
      </c>
      <c r="J130" s="1485">
        <f>J134</f>
        <v>86.6</v>
      </c>
    </row>
    <row r="131" spans="1:10" ht="12.75" customHeight="1">
      <c r="A131" s="2517"/>
      <c r="B131" s="2565"/>
      <c r="C131" s="2473" t="s">
        <v>1454</v>
      </c>
      <c r="D131" s="2562"/>
      <c r="E131" s="2214"/>
      <c r="F131" s="1317" t="s">
        <v>1599</v>
      </c>
      <c r="G131" s="652" t="s">
        <v>167</v>
      </c>
      <c r="H131" s="1296"/>
      <c r="I131" s="1484">
        <f>I133</f>
        <v>0</v>
      </c>
      <c r="J131" s="1485">
        <f>J133</f>
        <v>0</v>
      </c>
    </row>
    <row r="132" spans="1:10" ht="14.25" customHeight="1">
      <c r="A132" s="2517"/>
      <c r="B132" s="2565"/>
      <c r="C132" s="2553" t="s">
        <v>818</v>
      </c>
      <c r="D132" s="1318" t="s">
        <v>1600</v>
      </c>
      <c r="E132" s="1319" t="s">
        <v>1548</v>
      </c>
      <c r="F132" s="1312" t="s">
        <v>1764</v>
      </c>
      <c r="G132" s="1320" t="s">
        <v>167</v>
      </c>
      <c r="H132" s="1321"/>
      <c r="I132" s="1486">
        <f>I133+I134</f>
        <v>86.6</v>
      </c>
      <c r="J132" s="1487">
        <f>J133+J134</f>
        <v>86.6</v>
      </c>
    </row>
    <row r="133" spans="1:10" ht="21.75" customHeight="1">
      <c r="A133" s="2517"/>
      <c r="B133" s="2565"/>
      <c r="C133" s="2554"/>
      <c r="D133" s="791" t="s">
        <v>1602</v>
      </c>
      <c r="E133" s="2556" t="s">
        <v>1548</v>
      </c>
      <c r="F133" s="1488" t="s">
        <v>1764</v>
      </c>
      <c r="G133" s="1956" t="s">
        <v>973</v>
      </c>
      <c r="H133" s="1323"/>
      <c r="I133" s="472"/>
      <c r="J133" s="473"/>
    </row>
    <row r="134" spans="1:10" ht="21.75" customHeight="1" thickBot="1">
      <c r="A134" s="2518"/>
      <c r="B134" s="2566"/>
      <c r="C134" s="2555"/>
      <c r="D134" s="792" t="s">
        <v>1603</v>
      </c>
      <c r="E134" s="2557"/>
      <c r="F134" s="1489" t="s">
        <v>1764</v>
      </c>
      <c r="G134" s="1958"/>
      <c r="H134" s="1324"/>
      <c r="I134" s="811">
        <v>86.6</v>
      </c>
      <c r="J134" s="680">
        <v>86.6</v>
      </c>
    </row>
    <row r="135" spans="1:10" ht="12" customHeight="1">
      <c r="A135" s="1254"/>
      <c r="B135" s="1325"/>
      <c r="C135" s="1254"/>
      <c r="D135" s="1326"/>
      <c r="E135" s="154"/>
      <c r="F135" s="1432" t="s">
        <v>1604</v>
      </c>
      <c r="G135" s="1327"/>
      <c r="H135" s="1328"/>
      <c r="I135" s="1432"/>
      <c r="J135" s="1192"/>
    </row>
    <row r="136" spans="1:10" ht="6" customHeight="1">
      <c r="A136" s="1254"/>
      <c r="B136" s="1325"/>
      <c r="C136" s="1254"/>
      <c r="D136" s="1326"/>
      <c r="E136" s="154"/>
      <c r="F136" s="154"/>
      <c r="G136" s="1327"/>
      <c r="H136" s="1328"/>
      <c r="I136" s="1192"/>
      <c r="J136" s="1192"/>
    </row>
    <row r="137" spans="1:10" ht="34.5" customHeight="1">
      <c r="A137" s="1194">
        <v>65</v>
      </c>
      <c r="B137" s="1329"/>
      <c r="C137" s="2544" t="s">
        <v>1605</v>
      </c>
      <c r="D137" s="2558"/>
      <c r="E137" s="1195" t="s">
        <v>1606</v>
      </c>
      <c r="F137" s="1195" t="s">
        <v>1607</v>
      </c>
      <c r="G137" s="1195" t="s">
        <v>167</v>
      </c>
      <c r="H137" s="1196"/>
      <c r="I137" s="1433">
        <f>I138+I139</f>
        <v>462744.4</v>
      </c>
      <c r="J137" s="1434">
        <f>J138+J139</f>
        <v>463138</v>
      </c>
    </row>
    <row r="138" spans="1:10" ht="13.5" customHeight="1">
      <c r="A138" s="1194"/>
      <c r="B138" s="1329"/>
      <c r="C138" s="2488" t="s">
        <v>1176</v>
      </c>
      <c r="D138" s="2489"/>
      <c r="E138" s="2497" t="s">
        <v>1606</v>
      </c>
      <c r="F138" s="2190" t="s">
        <v>1608</v>
      </c>
      <c r="G138" s="2190" t="s">
        <v>167</v>
      </c>
      <c r="H138" s="1166"/>
      <c r="I138" s="1426">
        <f>I141+I145+I153+I161+I166+I172+I179+I185</f>
        <v>212860.90000000002</v>
      </c>
      <c r="J138" s="1427">
        <f>J141+J145+J153+J161+J166+J172+J179+J185</f>
        <v>221471.7</v>
      </c>
    </row>
    <row r="139" spans="1:10" ht="13.5" customHeight="1">
      <c r="A139" s="1168"/>
      <c r="B139" s="1330"/>
      <c r="C139" s="2473" t="s">
        <v>1454</v>
      </c>
      <c r="D139" s="2474"/>
      <c r="E139" s="2113"/>
      <c r="F139" s="1986"/>
      <c r="G139" s="2115"/>
      <c r="H139" s="1171"/>
      <c r="I139" s="1428">
        <f>I142+I146+I154+I162+I167+I173+I180+I186</f>
        <v>249883.5</v>
      </c>
      <c r="J139" s="1429">
        <f>J142+J146+J154+J162+J167+J173+J180+J186</f>
        <v>241666.30000000002</v>
      </c>
    </row>
    <row r="140" spans="1:10" ht="23.25" customHeight="1">
      <c r="A140" s="2389" t="s">
        <v>818</v>
      </c>
      <c r="B140" s="2532" t="s">
        <v>1478</v>
      </c>
      <c r="C140" s="2549" t="s">
        <v>1609</v>
      </c>
      <c r="D140" s="2550"/>
      <c r="E140" s="1225" t="s">
        <v>1610</v>
      </c>
      <c r="F140" s="1225" t="s">
        <v>1183</v>
      </c>
      <c r="G140" s="1226" t="s">
        <v>167</v>
      </c>
      <c r="H140" s="1226"/>
      <c r="I140" s="1460">
        <f>I141+I142</f>
        <v>1852</v>
      </c>
      <c r="J140" s="1461">
        <f>J141+J142</f>
        <v>430</v>
      </c>
    </row>
    <row r="141" spans="1:10" ht="11.25" customHeight="1">
      <c r="A141" s="2227"/>
      <c r="B141" s="2493"/>
      <c r="C141" s="2488" t="s">
        <v>1176</v>
      </c>
      <c r="D141" s="2489"/>
      <c r="E141" s="2497" t="s">
        <v>1606</v>
      </c>
      <c r="F141" s="2190" t="s">
        <v>1611</v>
      </c>
      <c r="G141" s="2190" t="s">
        <v>167</v>
      </c>
      <c r="H141" s="1166"/>
      <c r="I141" s="1426">
        <f>I143</f>
        <v>1852</v>
      </c>
      <c r="J141" s="1427">
        <f>J143</f>
        <v>430</v>
      </c>
    </row>
    <row r="142" spans="1:10" ht="10.5" customHeight="1">
      <c r="A142" s="2227"/>
      <c r="B142" s="2493"/>
      <c r="C142" s="2473" t="s">
        <v>1454</v>
      </c>
      <c r="D142" s="2474"/>
      <c r="E142" s="2113"/>
      <c r="F142" s="1986"/>
      <c r="G142" s="2115"/>
      <c r="H142" s="1171"/>
      <c r="I142" s="1428"/>
      <c r="J142" s="1429"/>
    </row>
    <row r="143" spans="1:10" ht="19.5">
      <c r="A143" s="2000"/>
      <c r="B143" s="2505"/>
      <c r="C143" s="1155" t="s">
        <v>1049</v>
      </c>
      <c r="D143" s="1331" t="s">
        <v>1612</v>
      </c>
      <c r="E143" s="591" t="s">
        <v>1610</v>
      </c>
      <c r="F143" s="591" t="s">
        <v>1613</v>
      </c>
      <c r="G143" s="763" t="s">
        <v>1181</v>
      </c>
      <c r="H143" s="763"/>
      <c r="I143" s="1139">
        <v>1852</v>
      </c>
      <c r="J143" s="1140">
        <v>430</v>
      </c>
    </row>
    <row r="144" spans="1:10" ht="23.25" customHeight="1">
      <c r="A144" s="2000"/>
      <c r="B144" s="2532" t="s">
        <v>1526</v>
      </c>
      <c r="C144" s="2549" t="s">
        <v>1614</v>
      </c>
      <c r="D144" s="2550"/>
      <c r="E144" s="1225" t="s">
        <v>1615</v>
      </c>
      <c r="F144" s="1225" t="s">
        <v>1210</v>
      </c>
      <c r="G144" s="1226" t="s">
        <v>167</v>
      </c>
      <c r="H144" s="1226"/>
      <c r="I144" s="1460">
        <f>I145+I146</f>
        <v>1285</v>
      </c>
      <c r="J144" s="1461">
        <f>J145+J146</f>
        <v>400</v>
      </c>
    </row>
    <row r="145" spans="1:10" ht="12.75">
      <c r="A145" s="2000"/>
      <c r="B145" s="2493"/>
      <c r="C145" s="2488" t="s">
        <v>1176</v>
      </c>
      <c r="D145" s="2489"/>
      <c r="E145" s="2497" t="s">
        <v>1615</v>
      </c>
      <c r="F145" s="2190" t="s">
        <v>1616</v>
      </c>
      <c r="G145" s="2190" t="s">
        <v>167</v>
      </c>
      <c r="H145" s="1166"/>
      <c r="I145" s="1426">
        <f>I147+I149+I151</f>
        <v>1285</v>
      </c>
      <c r="J145" s="1427">
        <f>J147+J149+J151</f>
        <v>400</v>
      </c>
    </row>
    <row r="146" spans="1:10" ht="12.75">
      <c r="A146" s="2000"/>
      <c r="B146" s="2493"/>
      <c r="C146" s="2473" t="s">
        <v>1454</v>
      </c>
      <c r="D146" s="2474"/>
      <c r="E146" s="2113"/>
      <c r="F146" s="1986"/>
      <c r="G146" s="2115"/>
      <c r="H146" s="1171"/>
      <c r="I146" s="1428">
        <f>I150</f>
        <v>0</v>
      </c>
      <c r="J146" s="1429">
        <f>J150</f>
        <v>0</v>
      </c>
    </row>
    <row r="147" spans="1:10" ht="21.75" customHeight="1">
      <c r="A147" s="2000"/>
      <c r="B147" s="2493"/>
      <c r="C147" s="1941" t="s">
        <v>1617</v>
      </c>
      <c r="D147" s="916" t="s">
        <v>1392</v>
      </c>
      <c r="E147" s="591" t="s">
        <v>1615</v>
      </c>
      <c r="F147" s="591" t="s">
        <v>1618</v>
      </c>
      <c r="G147" s="763" t="s">
        <v>1181</v>
      </c>
      <c r="H147" s="763"/>
      <c r="I147" s="1139">
        <v>1285</v>
      </c>
      <c r="J147" s="1140">
        <v>400</v>
      </c>
    </row>
    <row r="148" spans="1:10" ht="23.25" customHeight="1">
      <c r="A148" s="2000"/>
      <c r="B148" s="2519"/>
      <c r="C148" s="2513"/>
      <c r="D148" s="917" t="s">
        <v>1213</v>
      </c>
      <c r="E148" s="1227" t="s">
        <v>1615</v>
      </c>
      <c r="F148" s="1227" t="s">
        <v>1619</v>
      </c>
      <c r="G148" s="1227" t="s">
        <v>167</v>
      </c>
      <c r="H148" s="779"/>
      <c r="I148" s="1443">
        <f>I149+I150+I151</f>
        <v>0</v>
      </c>
      <c r="J148" s="1444">
        <f>J149+J150+J151</f>
        <v>0</v>
      </c>
    </row>
    <row r="149" spans="1:10" ht="12.75">
      <c r="A149" s="2000"/>
      <c r="B149" s="2519"/>
      <c r="C149" s="2552"/>
      <c r="D149" s="918" t="s">
        <v>1176</v>
      </c>
      <c r="E149" s="1956" t="s">
        <v>1615</v>
      </c>
      <c r="F149" s="919" t="s">
        <v>1620</v>
      </c>
      <c r="G149" s="1956" t="s">
        <v>1181</v>
      </c>
      <c r="H149" s="1219"/>
      <c r="I149" s="1137"/>
      <c r="J149" s="1138"/>
    </row>
    <row r="150" spans="1:10" ht="12.75">
      <c r="A150" s="2000"/>
      <c r="B150" s="2519"/>
      <c r="C150" s="2552"/>
      <c r="D150" s="920" t="s">
        <v>865</v>
      </c>
      <c r="E150" s="1990"/>
      <c r="F150" s="651" t="s">
        <v>1621</v>
      </c>
      <c r="G150" s="1990"/>
      <c r="H150" s="1212"/>
      <c r="I150" s="1447"/>
      <c r="J150" s="1448"/>
    </row>
    <row r="151" spans="1:10" ht="12.75">
      <c r="A151" s="2000"/>
      <c r="B151" s="2520"/>
      <c r="C151" s="2275"/>
      <c r="D151" s="921" t="s">
        <v>1217</v>
      </c>
      <c r="E151" s="1979"/>
      <c r="F151" s="652" t="s">
        <v>1622</v>
      </c>
      <c r="G151" s="1979"/>
      <c r="H151" s="753"/>
      <c r="I151" s="1135"/>
      <c r="J151" s="1136"/>
    </row>
    <row r="152" spans="1:10" ht="24.75" customHeight="1">
      <c r="A152" s="2000"/>
      <c r="B152" s="2532" t="s">
        <v>1623</v>
      </c>
      <c r="C152" s="2549" t="s">
        <v>1624</v>
      </c>
      <c r="D152" s="2550"/>
      <c r="E152" s="1225" t="s">
        <v>1625</v>
      </c>
      <c r="F152" s="1225" t="s">
        <v>1234</v>
      </c>
      <c r="G152" s="1226" t="s">
        <v>167</v>
      </c>
      <c r="H152" s="1226"/>
      <c r="I152" s="1460">
        <f>I153+I154</f>
        <v>195</v>
      </c>
      <c r="J152" s="1461">
        <f>J153+J154</f>
        <v>160</v>
      </c>
    </row>
    <row r="153" spans="1:10" ht="12.75">
      <c r="A153" s="2000"/>
      <c r="B153" s="2493"/>
      <c r="C153" s="2488" t="s">
        <v>1176</v>
      </c>
      <c r="D153" s="2489"/>
      <c r="E153" s="2497" t="s">
        <v>1606</v>
      </c>
      <c r="F153" s="2190" t="s">
        <v>1626</v>
      </c>
      <c r="G153" s="2190" t="s">
        <v>167</v>
      </c>
      <c r="H153" s="1166"/>
      <c r="I153" s="1426">
        <f>I155+I157+I159</f>
        <v>195</v>
      </c>
      <c r="J153" s="1427">
        <f>J155+J157+J159</f>
        <v>160</v>
      </c>
    </row>
    <row r="154" spans="1:10" ht="12.75">
      <c r="A154" s="2000"/>
      <c r="B154" s="2493"/>
      <c r="C154" s="2473" t="s">
        <v>1454</v>
      </c>
      <c r="D154" s="2474"/>
      <c r="E154" s="2113"/>
      <c r="F154" s="1986"/>
      <c r="G154" s="2115"/>
      <c r="H154" s="1171"/>
      <c r="I154" s="1428">
        <f>I159</f>
        <v>0</v>
      </c>
      <c r="J154" s="1429">
        <f>J159</f>
        <v>0</v>
      </c>
    </row>
    <row r="155" spans="1:10" ht="21.75" customHeight="1">
      <c r="A155" s="2000"/>
      <c r="B155" s="2505"/>
      <c r="C155" s="1941" t="s">
        <v>1617</v>
      </c>
      <c r="D155" s="916" t="s">
        <v>1392</v>
      </c>
      <c r="E155" s="590" t="s">
        <v>1625</v>
      </c>
      <c r="F155" s="590" t="s">
        <v>1627</v>
      </c>
      <c r="G155" s="977" t="s">
        <v>1181</v>
      </c>
      <c r="H155" s="977"/>
      <c r="I155" s="1490">
        <v>195</v>
      </c>
      <c r="J155" s="1491">
        <v>160</v>
      </c>
    </row>
    <row r="156" spans="1:10" ht="24" customHeight="1">
      <c r="A156" s="2000"/>
      <c r="B156" s="2519"/>
      <c r="C156" s="2513"/>
      <c r="D156" s="917" t="s">
        <v>1213</v>
      </c>
      <c r="E156" s="1227" t="s">
        <v>1625</v>
      </c>
      <c r="F156" s="1227" t="s">
        <v>1628</v>
      </c>
      <c r="G156" s="1227" t="s">
        <v>167</v>
      </c>
      <c r="H156" s="779"/>
      <c r="I156" s="1443">
        <f>I157+I158+I159</f>
        <v>0</v>
      </c>
      <c r="J156" s="1444">
        <f>J157+J158+J159</f>
        <v>0</v>
      </c>
    </row>
    <row r="157" spans="1:10" ht="14.25" customHeight="1">
      <c r="A157" s="2000"/>
      <c r="B157" s="2519"/>
      <c r="C157" s="2552"/>
      <c r="D157" s="918" t="s">
        <v>1176</v>
      </c>
      <c r="E157" s="2180" t="s">
        <v>1625</v>
      </c>
      <c r="F157" s="919" t="s">
        <v>1629</v>
      </c>
      <c r="G157" s="1956" t="s">
        <v>1181</v>
      </c>
      <c r="H157" s="1219"/>
      <c r="I157" s="1137"/>
      <c r="J157" s="1138"/>
    </row>
    <row r="158" spans="1:10" ht="12" customHeight="1">
      <c r="A158" s="2000"/>
      <c r="B158" s="2519"/>
      <c r="C158" s="2552"/>
      <c r="D158" s="920" t="s">
        <v>865</v>
      </c>
      <c r="E158" s="1957"/>
      <c r="F158" s="651" t="s">
        <v>1630</v>
      </c>
      <c r="G158" s="1990"/>
      <c r="H158" s="1212"/>
      <c r="I158" s="1447"/>
      <c r="J158" s="1448"/>
    </row>
    <row r="159" spans="1:10" ht="16.5" customHeight="1">
      <c r="A159" s="2000"/>
      <c r="B159" s="2520"/>
      <c r="C159" s="2275"/>
      <c r="D159" s="921" t="s">
        <v>1217</v>
      </c>
      <c r="E159" s="2115"/>
      <c r="F159" s="652" t="s">
        <v>1631</v>
      </c>
      <c r="G159" s="1979"/>
      <c r="H159" s="753"/>
      <c r="I159" s="1135"/>
      <c r="J159" s="1136"/>
    </row>
    <row r="160" spans="1:10" ht="26.25" customHeight="1">
      <c r="A160" s="2000"/>
      <c r="B160" s="2493" t="s">
        <v>1632</v>
      </c>
      <c r="C160" s="2551" t="s">
        <v>1633</v>
      </c>
      <c r="D160" s="2526"/>
      <c r="E160" s="1333" t="s">
        <v>1615</v>
      </c>
      <c r="F160" s="1333" t="s">
        <v>1204</v>
      </c>
      <c r="G160" s="1333" t="s">
        <v>167</v>
      </c>
      <c r="H160" s="1334"/>
      <c r="I160" s="1492">
        <f>I161+I162</f>
        <v>18977.6</v>
      </c>
      <c r="J160" s="1493">
        <f>J161+J162</f>
        <v>18977.6</v>
      </c>
    </row>
    <row r="161" spans="1:10" ht="12.75">
      <c r="A161" s="2000"/>
      <c r="B161" s="2505"/>
      <c r="C161" s="2488" t="s">
        <v>1176</v>
      </c>
      <c r="D161" s="2489"/>
      <c r="E161" s="2497" t="s">
        <v>1615</v>
      </c>
      <c r="F161" s="2190" t="s">
        <v>1634</v>
      </c>
      <c r="G161" s="2190" t="s">
        <v>167</v>
      </c>
      <c r="H161" s="1166"/>
      <c r="I161" s="1426">
        <f>I163</f>
        <v>9488.8</v>
      </c>
      <c r="J161" s="1427">
        <f>J163</f>
        <v>9488.8</v>
      </c>
    </row>
    <row r="162" spans="1:10" ht="12.75">
      <c r="A162" s="2000"/>
      <c r="B162" s="2505"/>
      <c r="C162" s="2473" t="s">
        <v>1454</v>
      </c>
      <c r="D162" s="2474"/>
      <c r="E162" s="2113"/>
      <c r="F162" s="1986"/>
      <c r="G162" s="2115"/>
      <c r="H162" s="1171"/>
      <c r="I162" s="1428">
        <f>I164</f>
        <v>9488.8</v>
      </c>
      <c r="J162" s="1429">
        <f>J164</f>
        <v>9488.8</v>
      </c>
    </row>
    <row r="163" spans="1:10" ht="15" customHeight="1">
      <c r="A163" s="2000"/>
      <c r="B163" s="2505"/>
      <c r="C163" s="2512" t="s">
        <v>994</v>
      </c>
      <c r="D163" s="1336" t="s">
        <v>1635</v>
      </c>
      <c r="E163" s="2535" t="s">
        <v>1615</v>
      </c>
      <c r="F163" s="712" t="s">
        <v>1636</v>
      </c>
      <c r="G163" s="1957" t="s">
        <v>1181</v>
      </c>
      <c r="H163" s="964"/>
      <c r="I163" s="1451">
        <v>9488.8</v>
      </c>
      <c r="J163" s="1452">
        <v>9488.8</v>
      </c>
    </row>
    <row r="164" spans="1:10" ht="15" customHeight="1">
      <c r="A164" s="2000"/>
      <c r="B164" s="2505"/>
      <c r="C164" s="2071"/>
      <c r="D164" s="1337" t="s">
        <v>1637</v>
      </c>
      <c r="E164" s="2212"/>
      <c r="F164" s="712" t="s">
        <v>1638</v>
      </c>
      <c r="G164" s="1957"/>
      <c r="H164" s="964"/>
      <c r="I164" s="1451">
        <v>9488.8</v>
      </c>
      <c r="J164" s="1452">
        <v>9488.8</v>
      </c>
    </row>
    <row r="165" spans="1:10" ht="23.25" customHeight="1">
      <c r="A165" s="2141"/>
      <c r="B165" s="2532" t="s">
        <v>1639</v>
      </c>
      <c r="C165" s="2549" t="s">
        <v>1640</v>
      </c>
      <c r="D165" s="2550"/>
      <c r="E165" s="1225" t="s">
        <v>1610</v>
      </c>
      <c r="F165" s="1225" t="s">
        <v>1174</v>
      </c>
      <c r="G165" s="1226" t="s">
        <v>167</v>
      </c>
      <c r="H165" s="1226"/>
      <c r="I165" s="1460">
        <f>I166+I167</f>
        <v>187062.1</v>
      </c>
      <c r="J165" s="1461">
        <f>J166+J167</f>
        <v>206063.7</v>
      </c>
    </row>
    <row r="166" spans="1:10" ht="12.75">
      <c r="A166" s="2141"/>
      <c r="B166" s="2493"/>
      <c r="C166" s="2488" t="s">
        <v>1176</v>
      </c>
      <c r="D166" s="2489"/>
      <c r="E166" s="2497" t="s">
        <v>1610</v>
      </c>
      <c r="F166" s="2190" t="s">
        <v>1641</v>
      </c>
      <c r="G166" s="2190" t="s">
        <v>167</v>
      </c>
      <c r="H166" s="1166"/>
      <c r="I166" s="1426">
        <f>I169</f>
        <v>82976.5</v>
      </c>
      <c r="J166" s="1427">
        <f>J169</f>
        <v>92276.1</v>
      </c>
    </row>
    <row r="167" spans="1:10" ht="12.75">
      <c r="A167" s="2141"/>
      <c r="B167" s="2493"/>
      <c r="C167" s="2473" t="s">
        <v>1454</v>
      </c>
      <c r="D167" s="2474"/>
      <c r="E167" s="2113"/>
      <c r="F167" s="1986"/>
      <c r="G167" s="2115"/>
      <c r="H167" s="1171"/>
      <c r="I167" s="1428">
        <f>I170</f>
        <v>104085.6</v>
      </c>
      <c r="J167" s="1429">
        <f>J170</f>
        <v>113787.6</v>
      </c>
    </row>
    <row r="168" spans="1:10" ht="22.5">
      <c r="A168" s="2141"/>
      <c r="B168" s="2493"/>
      <c r="C168" s="2143" t="s">
        <v>818</v>
      </c>
      <c r="D168" s="847" t="s">
        <v>1642</v>
      </c>
      <c r="E168" s="1338" t="s">
        <v>1610</v>
      </c>
      <c r="F168" s="784" t="s">
        <v>1641</v>
      </c>
      <c r="G168" s="784" t="s">
        <v>167</v>
      </c>
      <c r="H168" s="1166"/>
      <c r="I168" s="1426">
        <f>I169+I170</f>
        <v>187062.1</v>
      </c>
      <c r="J168" s="1427">
        <f>J169+J170</f>
        <v>206063.7</v>
      </c>
    </row>
    <row r="169" spans="1:10" ht="21">
      <c r="A169" s="2141"/>
      <c r="B169" s="2493"/>
      <c r="C169" s="2156"/>
      <c r="D169" s="1164" t="s">
        <v>1643</v>
      </c>
      <c r="E169" s="2497" t="s">
        <v>1610</v>
      </c>
      <c r="F169" s="784" t="s">
        <v>1644</v>
      </c>
      <c r="G169" s="2190" t="s">
        <v>1171</v>
      </c>
      <c r="H169" s="1166"/>
      <c r="I169" s="1143">
        <v>82976.5</v>
      </c>
      <c r="J169" s="1144">
        <v>92276.1</v>
      </c>
    </row>
    <row r="170" spans="1:10" ht="21">
      <c r="A170" s="2141"/>
      <c r="B170" s="2548"/>
      <c r="C170" s="2071"/>
      <c r="D170" s="1170" t="s">
        <v>1645</v>
      </c>
      <c r="E170" s="2113"/>
      <c r="F170" s="789" t="s">
        <v>1646</v>
      </c>
      <c r="G170" s="2115"/>
      <c r="H170" s="1339"/>
      <c r="I170" s="1494">
        <v>104085.6</v>
      </c>
      <c r="J170" s="1495">
        <v>113787.6</v>
      </c>
    </row>
    <row r="171" spans="1:10" ht="21.75" customHeight="1">
      <c r="A171" s="2141"/>
      <c r="B171" s="2532" t="s">
        <v>1647</v>
      </c>
      <c r="C171" s="2546" t="s">
        <v>1648</v>
      </c>
      <c r="D171" s="2547"/>
      <c r="E171" s="1225" t="s">
        <v>1615</v>
      </c>
      <c r="F171" s="1225" t="s">
        <v>1193</v>
      </c>
      <c r="G171" s="1226" t="s">
        <v>167</v>
      </c>
      <c r="H171" s="1226"/>
      <c r="I171" s="1460">
        <f>I172+I173</f>
        <v>192613.40000000002</v>
      </c>
      <c r="J171" s="1461">
        <f>J172+J173</f>
        <v>176036.2</v>
      </c>
    </row>
    <row r="172" spans="1:10" ht="12.75">
      <c r="A172" s="2141"/>
      <c r="B172" s="2493"/>
      <c r="C172" s="2488" t="s">
        <v>1176</v>
      </c>
      <c r="D172" s="2489"/>
      <c r="E172" s="2497" t="s">
        <v>1615</v>
      </c>
      <c r="F172" s="2190" t="s">
        <v>1649</v>
      </c>
      <c r="G172" s="2190" t="s">
        <v>167</v>
      </c>
      <c r="H172" s="1166"/>
      <c r="I172" s="1426">
        <f>I175</f>
        <v>56304.3</v>
      </c>
      <c r="J172" s="1427">
        <f>J175</f>
        <v>57646.3</v>
      </c>
    </row>
    <row r="173" spans="1:10" ht="12.75">
      <c r="A173" s="2141"/>
      <c r="B173" s="2493"/>
      <c r="C173" s="2473" t="s">
        <v>1454</v>
      </c>
      <c r="D173" s="2474"/>
      <c r="E173" s="2498"/>
      <c r="F173" s="1986"/>
      <c r="G173" s="2115"/>
      <c r="H173" s="1171"/>
      <c r="I173" s="1428">
        <f>I176+I177</f>
        <v>136309.1</v>
      </c>
      <c r="J173" s="1429">
        <f>J176+J177</f>
        <v>118389.90000000001</v>
      </c>
    </row>
    <row r="174" spans="1:10" ht="24" customHeight="1">
      <c r="A174" s="2141"/>
      <c r="B174" s="2493"/>
      <c r="C174" s="2143" t="s">
        <v>818</v>
      </c>
      <c r="D174" s="847" t="s">
        <v>1650</v>
      </c>
      <c r="E174" s="1338" t="s">
        <v>1615</v>
      </c>
      <c r="F174" s="784" t="s">
        <v>1651</v>
      </c>
      <c r="G174" s="784" t="s">
        <v>167</v>
      </c>
      <c r="H174" s="1166"/>
      <c r="I174" s="1426">
        <f>I175+I176</f>
        <v>186806.3</v>
      </c>
      <c r="J174" s="1427">
        <f>J175+J176</f>
        <v>170229.1</v>
      </c>
    </row>
    <row r="175" spans="1:10" ht="21">
      <c r="A175" s="2141"/>
      <c r="B175" s="2493"/>
      <c r="C175" s="2156"/>
      <c r="D175" s="1164" t="s">
        <v>1652</v>
      </c>
      <c r="E175" s="2497" t="s">
        <v>1615</v>
      </c>
      <c r="F175" s="784" t="s">
        <v>1653</v>
      </c>
      <c r="G175" s="2190" t="s">
        <v>1171</v>
      </c>
      <c r="H175" s="1166"/>
      <c r="I175" s="1143">
        <v>56304.3</v>
      </c>
      <c r="J175" s="1144">
        <v>57646.3</v>
      </c>
    </row>
    <row r="176" spans="1:10" ht="21">
      <c r="A176" s="2141"/>
      <c r="B176" s="2493"/>
      <c r="C176" s="2156"/>
      <c r="D176" s="1340" t="s">
        <v>1654</v>
      </c>
      <c r="E176" s="2501"/>
      <c r="F176" s="728" t="s">
        <v>1655</v>
      </c>
      <c r="G176" s="2114"/>
      <c r="H176" s="1341"/>
      <c r="I176" s="1496">
        <v>130502</v>
      </c>
      <c r="J176" s="1497">
        <v>112582.8</v>
      </c>
    </row>
    <row r="177" spans="1:10" ht="22.5">
      <c r="A177" s="2141"/>
      <c r="B177" s="2548"/>
      <c r="C177" s="2071"/>
      <c r="D177" s="890" t="s">
        <v>1656</v>
      </c>
      <c r="E177" s="592" t="s">
        <v>1615</v>
      </c>
      <c r="F177" s="776" t="s">
        <v>1657</v>
      </c>
      <c r="G177" s="776" t="s">
        <v>1171</v>
      </c>
      <c r="H177" s="1342"/>
      <c r="I177" s="1147">
        <v>5807.1</v>
      </c>
      <c r="J177" s="1148">
        <v>5807.1</v>
      </c>
    </row>
    <row r="178" spans="1:10" ht="22.5" customHeight="1">
      <c r="A178" s="2141"/>
      <c r="B178" s="2532" t="s">
        <v>1658</v>
      </c>
      <c r="C178" s="2546" t="s">
        <v>1659</v>
      </c>
      <c r="D178" s="2547"/>
      <c r="E178" s="1225" t="s">
        <v>1625</v>
      </c>
      <c r="F178" s="1225" t="s">
        <v>1222</v>
      </c>
      <c r="G178" s="1226" t="s">
        <v>167</v>
      </c>
      <c r="H178" s="1226"/>
      <c r="I178" s="1460">
        <f>I179+I180</f>
        <v>55919.8</v>
      </c>
      <c r="J178" s="1461">
        <f>J179+J180</f>
        <v>56356</v>
      </c>
    </row>
    <row r="179" spans="1:10" ht="12.75">
      <c r="A179" s="2141"/>
      <c r="B179" s="2505"/>
      <c r="C179" s="2488" t="s">
        <v>1176</v>
      </c>
      <c r="D179" s="2489"/>
      <c r="E179" s="2497" t="s">
        <v>1625</v>
      </c>
      <c r="F179" s="2190" t="s">
        <v>1660</v>
      </c>
      <c r="G179" s="2190" t="s">
        <v>167</v>
      </c>
      <c r="H179" s="1166"/>
      <c r="I179" s="1426">
        <f>I182+I183</f>
        <v>55919.8</v>
      </c>
      <c r="J179" s="1427">
        <f>J182+J183</f>
        <v>56356</v>
      </c>
    </row>
    <row r="180" spans="1:10" ht="12.75">
      <c r="A180" s="2141"/>
      <c r="B180" s="2505"/>
      <c r="C180" s="2473" t="s">
        <v>1454</v>
      </c>
      <c r="D180" s="2474"/>
      <c r="E180" s="2113"/>
      <c r="F180" s="1986"/>
      <c r="G180" s="2115"/>
      <c r="H180" s="1171"/>
      <c r="I180" s="1428"/>
      <c r="J180" s="1429"/>
    </row>
    <row r="181" spans="1:10" ht="22.5">
      <c r="A181" s="2141"/>
      <c r="B181" s="2505"/>
      <c r="C181" s="2119" t="s">
        <v>818</v>
      </c>
      <c r="D181" s="847" t="s">
        <v>1661</v>
      </c>
      <c r="E181" s="1338" t="s">
        <v>1625</v>
      </c>
      <c r="F181" s="784" t="s">
        <v>1660</v>
      </c>
      <c r="G181" s="784" t="s">
        <v>167</v>
      </c>
      <c r="H181" s="1166"/>
      <c r="I181" s="1426">
        <f>I182+I183</f>
        <v>55919.8</v>
      </c>
      <c r="J181" s="1427">
        <f>J182+J183</f>
        <v>56356</v>
      </c>
    </row>
    <row r="182" spans="1:10" ht="21">
      <c r="A182" s="2141"/>
      <c r="B182" s="2505"/>
      <c r="C182" s="2156"/>
      <c r="D182" s="1343" t="s">
        <v>1662</v>
      </c>
      <c r="E182" s="2497" t="s">
        <v>1625</v>
      </c>
      <c r="F182" s="784" t="s">
        <v>1663</v>
      </c>
      <c r="G182" s="2190" t="s">
        <v>1171</v>
      </c>
      <c r="H182" s="1166"/>
      <c r="I182" s="1143">
        <v>32123.3</v>
      </c>
      <c r="J182" s="1144">
        <v>32514.5</v>
      </c>
    </row>
    <row r="183" spans="1:10" ht="21.75" thickBot="1">
      <c r="A183" s="2141"/>
      <c r="B183" s="2506"/>
      <c r="C183" s="2500"/>
      <c r="D183" s="1344" t="s">
        <v>1662</v>
      </c>
      <c r="E183" s="2189"/>
      <c r="F183" s="1239" t="s">
        <v>1664</v>
      </c>
      <c r="G183" s="1914"/>
      <c r="H183" s="1345"/>
      <c r="I183" s="1498">
        <v>23796.5</v>
      </c>
      <c r="J183" s="1499">
        <v>23841.5</v>
      </c>
    </row>
    <row r="184" spans="1:10" ht="31.5" customHeight="1">
      <c r="A184" s="2141"/>
      <c r="B184" s="2532" t="s">
        <v>1665</v>
      </c>
      <c r="C184" s="2546" t="s">
        <v>1666</v>
      </c>
      <c r="D184" s="2547"/>
      <c r="E184" s="1225" t="s">
        <v>1667</v>
      </c>
      <c r="F184" s="1225" t="s">
        <v>1269</v>
      </c>
      <c r="G184" s="1226" t="s">
        <v>167</v>
      </c>
      <c r="H184" s="1226"/>
      <c r="I184" s="1460">
        <f>I185+I186</f>
        <v>4839.5</v>
      </c>
      <c r="J184" s="1461">
        <f>J185+J186</f>
        <v>4714.5</v>
      </c>
    </row>
    <row r="185" spans="1:10" ht="12.75">
      <c r="A185" s="2141"/>
      <c r="B185" s="2505"/>
      <c r="C185" s="2488" t="s">
        <v>1176</v>
      </c>
      <c r="D185" s="2489"/>
      <c r="E185" s="2497" t="s">
        <v>1667</v>
      </c>
      <c r="F185" s="2190" t="s">
        <v>1668</v>
      </c>
      <c r="G185" s="2190" t="s">
        <v>167</v>
      </c>
      <c r="H185" s="1166"/>
      <c r="I185" s="1426">
        <f>I188</f>
        <v>4839.5</v>
      </c>
      <c r="J185" s="1427">
        <f>J188</f>
        <v>4714.5</v>
      </c>
    </row>
    <row r="186" spans="1:10" ht="12.75">
      <c r="A186" s="2141"/>
      <c r="B186" s="2505"/>
      <c r="C186" s="2473" t="s">
        <v>1454</v>
      </c>
      <c r="D186" s="2474"/>
      <c r="E186" s="2113"/>
      <c r="F186" s="1986"/>
      <c r="G186" s="2115"/>
      <c r="H186" s="1171"/>
      <c r="I186" s="1428"/>
      <c r="J186" s="1429"/>
    </row>
    <row r="187" spans="1:10" ht="22.5">
      <c r="A187" s="2141"/>
      <c r="B187" s="2505"/>
      <c r="C187" s="2512" t="s">
        <v>994</v>
      </c>
      <c r="D187" s="847" t="s">
        <v>1669</v>
      </c>
      <c r="E187" s="1338" t="s">
        <v>1667</v>
      </c>
      <c r="F187" s="784" t="s">
        <v>1668</v>
      </c>
      <c r="G187" s="784" t="s">
        <v>167</v>
      </c>
      <c r="H187" s="1166"/>
      <c r="I187" s="1426">
        <f>I188</f>
        <v>4839.5</v>
      </c>
      <c r="J187" s="1427">
        <f>J188</f>
        <v>4714.5</v>
      </c>
    </row>
    <row r="188" spans="1:10" ht="21.75" thickBot="1">
      <c r="A188" s="2199"/>
      <c r="B188" s="2505"/>
      <c r="C188" s="2071"/>
      <c r="D188" s="1343" t="s">
        <v>1670</v>
      </c>
      <c r="E188" s="1165" t="s">
        <v>1667</v>
      </c>
      <c r="F188" s="784" t="s">
        <v>1671</v>
      </c>
      <c r="G188" s="783" t="s">
        <v>1171</v>
      </c>
      <c r="H188" s="1166"/>
      <c r="I188" s="1143">
        <v>4839.5</v>
      </c>
      <c r="J188" s="1144">
        <v>4714.5</v>
      </c>
    </row>
    <row r="189" spans="1:10" ht="22.5" customHeight="1">
      <c r="A189" s="1347"/>
      <c r="B189" s="1348"/>
      <c r="C189" s="681"/>
      <c r="D189" s="1349"/>
      <c r="E189" s="813"/>
      <c r="F189" s="1500" t="s">
        <v>1765</v>
      </c>
      <c r="G189" s="815"/>
      <c r="H189" s="1351"/>
      <c r="I189" s="1500"/>
      <c r="J189" s="153"/>
    </row>
    <row r="190" spans="1:10" ht="0.75" customHeight="1" hidden="1">
      <c r="A190" s="1352"/>
      <c r="B190" s="1325"/>
      <c r="C190" s="686"/>
      <c r="D190" s="1353"/>
      <c r="E190" s="1354"/>
      <c r="F190" s="800"/>
      <c r="G190" s="1328"/>
      <c r="H190" s="1355"/>
      <c r="I190" s="156"/>
      <c r="J190" s="156"/>
    </row>
    <row r="191" spans="1:10" ht="21" customHeight="1">
      <c r="A191" s="2480">
        <v>66</v>
      </c>
      <c r="B191" s="2543"/>
      <c r="C191" s="2544" t="s">
        <v>1673</v>
      </c>
      <c r="D191" s="2333"/>
      <c r="E191" s="1195" t="s">
        <v>1579</v>
      </c>
      <c r="F191" s="1195" t="s">
        <v>1674</v>
      </c>
      <c r="G191" s="1195" t="s">
        <v>167</v>
      </c>
      <c r="H191" s="1196"/>
      <c r="I191" s="1433">
        <f>I192+I193</f>
        <v>1883.7</v>
      </c>
      <c r="J191" s="1434">
        <f>J192+J193</f>
        <v>1883.7</v>
      </c>
    </row>
    <row r="192" spans="1:10" ht="12.75" customHeight="1">
      <c r="A192" s="2541"/>
      <c r="B192" s="2505"/>
      <c r="C192" s="2488" t="s">
        <v>1176</v>
      </c>
      <c r="D192" s="2545"/>
      <c r="E192" s="2497" t="s">
        <v>1675</v>
      </c>
      <c r="F192" s="2190" t="s">
        <v>1676</v>
      </c>
      <c r="G192" s="2190" t="s">
        <v>167</v>
      </c>
      <c r="H192" s="1166"/>
      <c r="I192" s="1426">
        <f>I195+I201+I205</f>
        <v>1671</v>
      </c>
      <c r="J192" s="1427">
        <f>J195+J201+J205</f>
        <v>1671</v>
      </c>
    </row>
    <row r="193" spans="1:10" ht="12.75">
      <c r="A193" s="2542"/>
      <c r="B193" s="2536"/>
      <c r="C193" s="2473" t="s">
        <v>1454</v>
      </c>
      <c r="D193" s="2474"/>
      <c r="E193" s="2113"/>
      <c r="F193" s="1986"/>
      <c r="G193" s="2115"/>
      <c r="H193" s="1171"/>
      <c r="I193" s="1428">
        <f>I196+I202+I206</f>
        <v>212.7</v>
      </c>
      <c r="J193" s="1429">
        <f>J196+J202+J206</f>
        <v>212.7</v>
      </c>
    </row>
    <row r="194" spans="1:10" ht="16.5" customHeight="1">
      <c r="A194" s="2389" t="s">
        <v>818</v>
      </c>
      <c r="B194" s="2532" t="s">
        <v>1478</v>
      </c>
      <c r="C194" s="2533" t="s">
        <v>1677</v>
      </c>
      <c r="D194" s="2540"/>
      <c r="E194" s="1356" t="s">
        <v>1678</v>
      </c>
      <c r="F194" s="1225" t="s">
        <v>1244</v>
      </c>
      <c r="G194" s="1225" t="s">
        <v>167</v>
      </c>
      <c r="H194" s="1357"/>
      <c r="I194" s="1460">
        <f>I195+I196</f>
        <v>451</v>
      </c>
      <c r="J194" s="1461">
        <f>J195+J196</f>
        <v>451</v>
      </c>
    </row>
    <row r="195" spans="1:10" ht="11.25" customHeight="1">
      <c r="A195" s="2227"/>
      <c r="B195" s="2493"/>
      <c r="C195" s="2488" t="s">
        <v>1176</v>
      </c>
      <c r="D195" s="2489"/>
      <c r="E195" s="2497" t="s">
        <v>1678</v>
      </c>
      <c r="F195" s="2190" t="s">
        <v>1679</v>
      </c>
      <c r="G195" s="2190" t="s">
        <v>167</v>
      </c>
      <c r="H195" s="1358"/>
      <c r="I195" s="1426">
        <f>I197+I198+I199</f>
        <v>451</v>
      </c>
      <c r="J195" s="1427">
        <f>J197+J198+J199</f>
        <v>451</v>
      </c>
    </row>
    <row r="196" spans="1:10" ht="12" customHeight="1">
      <c r="A196" s="2227"/>
      <c r="B196" s="2493"/>
      <c r="C196" s="2473" t="s">
        <v>1454</v>
      </c>
      <c r="D196" s="2474"/>
      <c r="E196" s="2113"/>
      <c r="F196" s="1986"/>
      <c r="G196" s="2115"/>
      <c r="H196" s="1359"/>
      <c r="I196" s="1428"/>
      <c r="J196" s="1429"/>
    </row>
    <row r="197" spans="1:10" ht="12.75">
      <c r="A197" s="2516"/>
      <c r="B197" s="2505"/>
      <c r="C197" s="2512" t="s">
        <v>1049</v>
      </c>
      <c r="D197" s="650" t="s">
        <v>1680</v>
      </c>
      <c r="E197" s="2534" t="s">
        <v>1681</v>
      </c>
      <c r="F197" s="1480" t="s">
        <v>1766</v>
      </c>
      <c r="G197" s="1210" t="s">
        <v>973</v>
      </c>
      <c r="H197" s="1302"/>
      <c r="I197" s="1445">
        <v>223</v>
      </c>
      <c r="J197" s="1446">
        <v>223</v>
      </c>
    </row>
    <row r="198" spans="1:10" ht="12.75">
      <c r="A198" s="2516"/>
      <c r="B198" s="2505"/>
      <c r="C198" s="2525"/>
      <c r="D198" s="1211" t="s">
        <v>1683</v>
      </c>
      <c r="E198" s="2535"/>
      <c r="F198" s="1501" t="s">
        <v>1767</v>
      </c>
      <c r="G198" s="1212" t="s">
        <v>1020</v>
      </c>
      <c r="H198" s="1360"/>
      <c r="I198" s="1502">
        <v>138</v>
      </c>
      <c r="J198" s="1503">
        <v>138</v>
      </c>
    </row>
    <row r="199" spans="1:10" ht="12.75">
      <c r="A199" s="2516"/>
      <c r="B199" s="2536"/>
      <c r="C199" s="2526"/>
      <c r="D199" s="1220" t="s">
        <v>1685</v>
      </c>
      <c r="E199" s="2491"/>
      <c r="F199" s="1476" t="s">
        <v>1768</v>
      </c>
      <c r="G199" s="753" t="s">
        <v>1022</v>
      </c>
      <c r="H199" s="1361"/>
      <c r="I199" s="1494">
        <v>90</v>
      </c>
      <c r="J199" s="1495">
        <v>90</v>
      </c>
    </row>
    <row r="200" spans="1:10" ht="21.75" customHeight="1">
      <c r="A200" s="2516"/>
      <c r="B200" s="2532" t="s">
        <v>1526</v>
      </c>
      <c r="C200" s="2537" t="s">
        <v>1687</v>
      </c>
      <c r="D200" s="2538"/>
      <c r="E200" s="1225" t="s">
        <v>1681</v>
      </c>
      <c r="F200" s="1225" t="s">
        <v>1688</v>
      </c>
      <c r="G200" s="1226" t="s">
        <v>167</v>
      </c>
      <c r="H200" s="1362"/>
      <c r="I200" s="1460">
        <f>I201+I202</f>
        <v>20</v>
      </c>
      <c r="J200" s="1461">
        <f>J201+J202</f>
        <v>20</v>
      </c>
    </row>
    <row r="201" spans="1:10" ht="13.5" customHeight="1">
      <c r="A201" s="2516"/>
      <c r="B201" s="2493"/>
      <c r="C201" s="2488" t="s">
        <v>1176</v>
      </c>
      <c r="D201" s="2489"/>
      <c r="E201" s="2497" t="s">
        <v>1678</v>
      </c>
      <c r="F201" s="2190" t="s">
        <v>1689</v>
      </c>
      <c r="G201" s="2190" t="s">
        <v>167</v>
      </c>
      <c r="H201" s="1358"/>
      <c r="I201" s="1426">
        <f>I203</f>
        <v>20</v>
      </c>
      <c r="J201" s="1427">
        <f>J203</f>
        <v>20</v>
      </c>
    </row>
    <row r="202" spans="1:10" ht="13.5" customHeight="1">
      <c r="A202" s="2516"/>
      <c r="B202" s="2493"/>
      <c r="C202" s="2473" t="s">
        <v>1454</v>
      </c>
      <c r="D202" s="2474"/>
      <c r="E202" s="2113"/>
      <c r="F202" s="1986"/>
      <c r="G202" s="2115"/>
      <c r="H202" s="1359"/>
      <c r="I202" s="1428"/>
      <c r="J202" s="1429"/>
    </row>
    <row r="203" spans="1:10" ht="15.75" customHeight="1">
      <c r="A203" s="2516"/>
      <c r="B203" s="2536"/>
      <c r="C203" s="1180" t="s">
        <v>1049</v>
      </c>
      <c r="D203" s="1181" t="s">
        <v>1467</v>
      </c>
      <c r="E203" s="591" t="s">
        <v>1681</v>
      </c>
      <c r="F203" s="591" t="s">
        <v>1690</v>
      </c>
      <c r="G203" s="763" t="s">
        <v>973</v>
      </c>
      <c r="H203" s="1363"/>
      <c r="I203" s="1139">
        <v>20</v>
      </c>
      <c r="J203" s="1140">
        <v>20</v>
      </c>
    </row>
    <row r="204" spans="1:10" ht="22.5" customHeight="1">
      <c r="A204" s="2516"/>
      <c r="B204" s="2532" t="s">
        <v>1623</v>
      </c>
      <c r="C204" s="2533" t="s">
        <v>1691</v>
      </c>
      <c r="D204" s="2508"/>
      <c r="E204" s="1356" t="s">
        <v>1692</v>
      </c>
      <c r="F204" s="1225" t="s">
        <v>1307</v>
      </c>
      <c r="G204" s="1225" t="s">
        <v>167</v>
      </c>
      <c r="H204" s="1364"/>
      <c r="I204" s="1465">
        <f>I205+I206</f>
        <v>1412.7</v>
      </c>
      <c r="J204" s="1466">
        <f>J205+J206</f>
        <v>1412.7</v>
      </c>
    </row>
    <row r="205" spans="1:10" ht="12.75">
      <c r="A205" s="2516"/>
      <c r="B205" s="2505"/>
      <c r="C205" s="2488" t="s">
        <v>1176</v>
      </c>
      <c r="D205" s="2489"/>
      <c r="E205" s="2497" t="s">
        <v>1692</v>
      </c>
      <c r="F205" s="2190" t="s">
        <v>1693</v>
      </c>
      <c r="G205" s="2190" t="s">
        <v>167</v>
      </c>
      <c r="H205" s="1358"/>
      <c r="I205" s="1426">
        <f>I208</f>
        <v>1200</v>
      </c>
      <c r="J205" s="1427">
        <f>J208</f>
        <v>1200</v>
      </c>
    </row>
    <row r="206" spans="1:10" ht="12.75">
      <c r="A206" s="2516"/>
      <c r="B206" s="2505"/>
      <c r="C206" s="2473" t="s">
        <v>1454</v>
      </c>
      <c r="D206" s="2474"/>
      <c r="E206" s="2113"/>
      <c r="F206" s="1986"/>
      <c r="G206" s="2115"/>
      <c r="H206" s="1359"/>
      <c r="I206" s="1428">
        <f>I207</f>
        <v>212.7</v>
      </c>
      <c r="J206" s="1429">
        <f>J207</f>
        <v>212.7</v>
      </c>
    </row>
    <row r="207" spans="1:10" ht="20.25" customHeight="1">
      <c r="A207" s="2516"/>
      <c r="B207" s="2505"/>
      <c r="C207" s="1941" t="s">
        <v>818</v>
      </c>
      <c r="D207" s="1021" t="s">
        <v>1694</v>
      </c>
      <c r="E207" s="2129" t="s">
        <v>1692</v>
      </c>
      <c r="F207" s="637" t="s">
        <v>1695</v>
      </c>
      <c r="G207" s="1212" t="s">
        <v>1310</v>
      </c>
      <c r="H207" s="1365"/>
      <c r="I207" s="1133">
        <v>212.7</v>
      </c>
      <c r="J207" s="1134">
        <v>212.7</v>
      </c>
    </row>
    <row r="208" spans="1:10" ht="21.75" thickBot="1">
      <c r="A208" s="2539"/>
      <c r="B208" s="2506"/>
      <c r="C208" s="2500"/>
      <c r="D208" s="1238" t="s">
        <v>1696</v>
      </c>
      <c r="E208" s="2529"/>
      <c r="F208" s="1366" t="s">
        <v>1697</v>
      </c>
      <c r="G208" s="1240" t="s">
        <v>1310</v>
      </c>
      <c r="H208" s="1367"/>
      <c r="I208" s="1455">
        <v>1200</v>
      </c>
      <c r="J208" s="1456">
        <v>1200</v>
      </c>
    </row>
    <row r="209" spans="1:10" ht="30.75" customHeight="1">
      <c r="A209" s="1162">
        <v>67</v>
      </c>
      <c r="B209" s="1163"/>
      <c r="C209" s="2530" t="s">
        <v>1698</v>
      </c>
      <c r="D209" s="2531"/>
      <c r="E209" s="1195" t="s">
        <v>1678</v>
      </c>
      <c r="F209" s="1195" t="s">
        <v>1255</v>
      </c>
      <c r="G209" s="1195" t="s">
        <v>167</v>
      </c>
      <c r="H209" s="1196"/>
      <c r="I209" s="1458">
        <f>I210+I211</f>
        <v>3000</v>
      </c>
      <c r="J209" s="1459">
        <f>J210+J211</f>
        <v>3000</v>
      </c>
    </row>
    <row r="210" spans="1:10" ht="12.75">
      <c r="A210" s="1162"/>
      <c r="B210" s="1163"/>
      <c r="C210" s="2488" t="s">
        <v>1176</v>
      </c>
      <c r="D210" s="2489"/>
      <c r="E210" s="2497" t="s">
        <v>1678</v>
      </c>
      <c r="F210" s="2190" t="s">
        <v>1699</v>
      </c>
      <c r="G210" s="2190" t="s">
        <v>167</v>
      </c>
      <c r="H210" s="1166"/>
      <c r="I210" s="1468">
        <f>I212+I213+I214</f>
        <v>3000</v>
      </c>
      <c r="J210" s="1469">
        <f>J212+J213+J214</f>
        <v>3000</v>
      </c>
    </row>
    <row r="211" spans="1:10" ht="12.75">
      <c r="A211" s="1168"/>
      <c r="B211" s="1169"/>
      <c r="C211" s="2473" t="s">
        <v>1454</v>
      </c>
      <c r="D211" s="2474"/>
      <c r="E211" s="2113"/>
      <c r="F211" s="1986"/>
      <c r="G211" s="2115"/>
      <c r="H211" s="1171"/>
      <c r="I211" s="1468"/>
      <c r="J211" s="1469"/>
    </row>
    <row r="212" spans="1:10" ht="20.25" customHeight="1">
      <c r="A212" s="2521"/>
      <c r="B212" s="2523"/>
      <c r="C212" s="2512" t="s">
        <v>1049</v>
      </c>
      <c r="D212" s="1028" t="s">
        <v>1700</v>
      </c>
      <c r="E212" s="919" t="s">
        <v>1681</v>
      </c>
      <c r="F212" s="1369" t="s">
        <v>1701</v>
      </c>
      <c r="G212" s="1370">
        <v>323</v>
      </c>
      <c r="H212" s="1371"/>
      <c r="I212" s="1137">
        <v>149.2</v>
      </c>
      <c r="J212" s="1138">
        <v>149.2</v>
      </c>
    </row>
    <row r="213" spans="1:10" ht="13.5" customHeight="1">
      <c r="A213" s="2521"/>
      <c r="B213" s="2523"/>
      <c r="C213" s="2525"/>
      <c r="D213" s="1372" t="s">
        <v>1702</v>
      </c>
      <c r="E213" s="651" t="s">
        <v>1681</v>
      </c>
      <c r="F213" s="1373" t="s">
        <v>1703</v>
      </c>
      <c r="G213" s="1212" t="s">
        <v>1052</v>
      </c>
      <c r="H213" s="1360"/>
      <c r="I213" s="1447">
        <v>512.2</v>
      </c>
      <c r="J213" s="1448">
        <v>512.2</v>
      </c>
    </row>
    <row r="214" spans="1:10" ht="20.25" customHeight="1" thickBot="1">
      <c r="A214" s="2522"/>
      <c r="B214" s="2524"/>
      <c r="C214" s="2526"/>
      <c r="D214" s="1374" t="s">
        <v>1704</v>
      </c>
      <c r="E214" s="793" t="s">
        <v>1678</v>
      </c>
      <c r="F214" s="1375" t="s">
        <v>1705</v>
      </c>
      <c r="G214" s="1240" t="s">
        <v>1181</v>
      </c>
      <c r="H214" s="1367"/>
      <c r="I214" s="1455">
        <v>2338.6</v>
      </c>
      <c r="J214" s="1456">
        <v>2338.6</v>
      </c>
    </row>
    <row r="215" spans="1:10" ht="41.25" customHeight="1">
      <c r="A215" s="1263">
        <v>68</v>
      </c>
      <c r="B215" s="1376"/>
      <c r="C215" s="2527" t="s">
        <v>1706</v>
      </c>
      <c r="D215" s="2528"/>
      <c r="E215" s="1377" t="s">
        <v>1579</v>
      </c>
      <c r="F215" s="1377" t="s">
        <v>1707</v>
      </c>
      <c r="G215" s="1377" t="s">
        <v>167</v>
      </c>
      <c r="H215" s="1378"/>
      <c r="I215" s="1424">
        <f>I216+I217</f>
        <v>24914.6</v>
      </c>
      <c r="J215" s="1425">
        <f>J216+J217</f>
        <v>24998.6</v>
      </c>
    </row>
    <row r="216" spans="1:10" ht="14.25" customHeight="1">
      <c r="A216" s="1379"/>
      <c r="B216" s="1380"/>
      <c r="C216" s="2488" t="s">
        <v>1176</v>
      </c>
      <c r="D216" s="2489"/>
      <c r="E216" s="2497" t="s">
        <v>1675</v>
      </c>
      <c r="F216" s="2190" t="s">
        <v>1708</v>
      </c>
      <c r="G216" s="2190" t="s">
        <v>167</v>
      </c>
      <c r="H216" s="1166"/>
      <c r="I216" s="1426">
        <f>I219+I230+I234+I238</f>
        <v>24914.6</v>
      </c>
      <c r="J216" s="1427">
        <f>J219+J230+J234+J238</f>
        <v>24998.6</v>
      </c>
    </row>
    <row r="217" spans="1:10" ht="12.75" customHeight="1">
      <c r="A217" s="1379"/>
      <c r="B217" s="1380"/>
      <c r="C217" s="2473" t="s">
        <v>1454</v>
      </c>
      <c r="D217" s="2474"/>
      <c r="E217" s="2113"/>
      <c r="F217" s="1986"/>
      <c r="G217" s="2115"/>
      <c r="H217" s="1171"/>
      <c r="I217" s="1428">
        <f>I220+I231+I235+I239</f>
        <v>0</v>
      </c>
      <c r="J217" s="1429">
        <f>J220+J231+J235+J239</f>
        <v>0</v>
      </c>
    </row>
    <row r="218" spans="1:10" ht="21.75" customHeight="1">
      <c r="A218" s="2515" t="s">
        <v>1232</v>
      </c>
      <c r="B218" s="2509" t="s">
        <v>1478</v>
      </c>
      <c r="C218" s="2507" t="s">
        <v>1709</v>
      </c>
      <c r="D218" s="2508"/>
      <c r="E218" s="1225" t="s">
        <v>1710</v>
      </c>
      <c r="F218" s="1225" t="s">
        <v>1711</v>
      </c>
      <c r="G218" s="1226" t="s">
        <v>167</v>
      </c>
      <c r="H218" s="1362"/>
      <c r="I218" s="1460">
        <f>I221</f>
        <v>35</v>
      </c>
      <c r="J218" s="1461">
        <f>J221</f>
        <v>40</v>
      </c>
    </row>
    <row r="219" spans="1:10" ht="12.75">
      <c r="A219" s="2147"/>
      <c r="B219" s="2510"/>
      <c r="C219" s="2488" t="s">
        <v>1176</v>
      </c>
      <c r="D219" s="2489"/>
      <c r="E219" s="2497" t="s">
        <v>1712</v>
      </c>
      <c r="F219" s="2190" t="s">
        <v>1713</v>
      </c>
      <c r="G219" s="2190" t="s">
        <v>167</v>
      </c>
      <c r="H219" s="1166"/>
      <c r="I219" s="1426">
        <f>I221+I223+I224+I227</f>
        <v>35</v>
      </c>
      <c r="J219" s="1427">
        <f>J221+J223+J224+J227</f>
        <v>40</v>
      </c>
    </row>
    <row r="220" spans="1:10" ht="12.75">
      <c r="A220" s="2147"/>
      <c r="B220" s="2510"/>
      <c r="C220" s="2473" t="s">
        <v>1454</v>
      </c>
      <c r="D220" s="2474"/>
      <c r="E220" s="2113"/>
      <c r="F220" s="1986"/>
      <c r="G220" s="2115"/>
      <c r="H220" s="1171"/>
      <c r="I220" s="1428">
        <f>I225+I228</f>
        <v>0</v>
      </c>
      <c r="J220" s="1429">
        <f>J225+J228</f>
        <v>0</v>
      </c>
    </row>
    <row r="221" spans="1:10" ht="23.25" customHeight="1">
      <c r="A221" s="2147"/>
      <c r="B221" s="2510"/>
      <c r="C221" s="2512" t="s">
        <v>994</v>
      </c>
      <c r="D221" s="916" t="s">
        <v>1292</v>
      </c>
      <c r="E221" s="591" t="s">
        <v>1710</v>
      </c>
      <c r="F221" s="591" t="s">
        <v>1714</v>
      </c>
      <c r="G221" s="763" t="s">
        <v>1181</v>
      </c>
      <c r="H221" s="1363"/>
      <c r="I221" s="1147">
        <v>35</v>
      </c>
      <c r="J221" s="1148">
        <v>40</v>
      </c>
    </row>
    <row r="222" spans="1:10" ht="27.75" customHeight="1" hidden="1">
      <c r="A222" s="2147"/>
      <c r="B222" s="2519"/>
      <c r="C222" s="2513"/>
      <c r="D222" s="917" t="s">
        <v>1715</v>
      </c>
      <c r="E222" s="1227" t="s">
        <v>1712</v>
      </c>
      <c r="F222" s="1227" t="s">
        <v>1716</v>
      </c>
      <c r="G222" s="1227" t="s">
        <v>1181</v>
      </c>
      <c r="H222" s="779"/>
      <c r="I222" s="1443">
        <f>I223+I224+I225</f>
        <v>0</v>
      </c>
      <c r="J222" s="1444">
        <f>J223+J224+J225</f>
        <v>0</v>
      </c>
    </row>
    <row r="223" spans="1:10" ht="12.75" hidden="1">
      <c r="A223" s="2147"/>
      <c r="B223" s="2519"/>
      <c r="C223" s="2513"/>
      <c r="D223" s="367" t="s">
        <v>1176</v>
      </c>
      <c r="E223" s="1956" t="s">
        <v>1712</v>
      </c>
      <c r="F223" s="919" t="s">
        <v>1717</v>
      </c>
      <c r="G223" s="1956" t="s">
        <v>1181</v>
      </c>
      <c r="H223" s="1219"/>
      <c r="I223" s="1137"/>
      <c r="J223" s="1138"/>
    </row>
    <row r="224" spans="1:10" ht="12.75" hidden="1">
      <c r="A224" s="2147"/>
      <c r="B224" s="2519"/>
      <c r="C224" s="2513"/>
      <c r="D224" s="363" t="s">
        <v>1217</v>
      </c>
      <c r="E224" s="1990"/>
      <c r="F224" s="651" t="s">
        <v>1717</v>
      </c>
      <c r="G224" s="1990"/>
      <c r="H224" s="1212"/>
      <c r="I224" s="1447"/>
      <c r="J224" s="1448"/>
    </row>
    <row r="225" spans="1:10" ht="12" customHeight="1" hidden="1">
      <c r="A225" s="2147"/>
      <c r="B225" s="2519"/>
      <c r="C225" s="2513"/>
      <c r="D225" s="365" t="s">
        <v>865</v>
      </c>
      <c r="E225" s="1979"/>
      <c r="F225" s="652" t="s">
        <v>1717</v>
      </c>
      <c r="G225" s="1979"/>
      <c r="H225" s="753"/>
      <c r="I225" s="1135"/>
      <c r="J225" s="1136"/>
    </row>
    <row r="226" spans="1:10" ht="33" customHeight="1" hidden="1">
      <c r="A226" s="2147"/>
      <c r="B226" s="2519"/>
      <c r="C226" s="2513"/>
      <c r="D226" s="917" t="s">
        <v>1718</v>
      </c>
      <c r="E226" s="1227" t="s">
        <v>1712</v>
      </c>
      <c r="F226" s="1227"/>
      <c r="G226" s="1227" t="s">
        <v>1181</v>
      </c>
      <c r="H226" s="779"/>
      <c r="I226" s="1443">
        <f>I227+I228</f>
        <v>0</v>
      </c>
      <c r="J226" s="1444">
        <f>J227+J228</f>
        <v>0</v>
      </c>
    </row>
    <row r="227" spans="1:10" ht="14.25" customHeight="1" hidden="1">
      <c r="A227" s="2147"/>
      <c r="B227" s="2519"/>
      <c r="C227" s="2513"/>
      <c r="D227" s="367" t="s">
        <v>1176</v>
      </c>
      <c r="E227" s="1956" t="s">
        <v>1712</v>
      </c>
      <c r="F227" s="919"/>
      <c r="G227" s="2180" t="s">
        <v>1181</v>
      </c>
      <c r="H227" s="1219"/>
      <c r="I227" s="1137"/>
      <c r="J227" s="1138"/>
    </row>
    <row r="228" spans="1:10" ht="14.25" customHeight="1" hidden="1">
      <c r="A228" s="2147"/>
      <c r="B228" s="2520"/>
      <c r="C228" s="2514"/>
      <c r="D228" s="365" t="s">
        <v>1719</v>
      </c>
      <c r="E228" s="1979"/>
      <c r="F228" s="652"/>
      <c r="G228" s="2115"/>
      <c r="H228" s="1212" t="s">
        <v>1720</v>
      </c>
      <c r="I228" s="1135"/>
      <c r="J228" s="1136"/>
    </row>
    <row r="229" spans="1:10" ht="21.75" customHeight="1">
      <c r="A229" s="2516"/>
      <c r="B229" s="2509" t="s">
        <v>1526</v>
      </c>
      <c r="C229" s="2507" t="s">
        <v>1721</v>
      </c>
      <c r="D229" s="2511"/>
      <c r="E229" s="1225" t="s">
        <v>1548</v>
      </c>
      <c r="F229" s="1225" t="s">
        <v>1140</v>
      </c>
      <c r="G229" s="1226" t="s">
        <v>167</v>
      </c>
      <c r="H229" s="1362"/>
      <c r="I229" s="1460">
        <f>I230+I231</f>
        <v>70</v>
      </c>
      <c r="J229" s="1461">
        <f>J230+J231</f>
        <v>80</v>
      </c>
    </row>
    <row r="230" spans="1:10" ht="13.5" customHeight="1">
      <c r="A230" s="2516"/>
      <c r="B230" s="2510"/>
      <c r="C230" s="2488" t="s">
        <v>1176</v>
      </c>
      <c r="D230" s="2489"/>
      <c r="E230" s="2497" t="s">
        <v>1548</v>
      </c>
      <c r="F230" s="2631" t="s">
        <v>1769</v>
      </c>
      <c r="G230" s="2190" t="s">
        <v>167</v>
      </c>
      <c r="H230" s="1166"/>
      <c r="I230" s="1426">
        <f>I232</f>
        <v>70</v>
      </c>
      <c r="J230" s="1427">
        <f>J232</f>
        <v>80</v>
      </c>
    </row>
    <row r="231" spans="1:10" ht="12" customHeight="1">
      <c r="A231" s="2516"/>
      <c r="B231" s="2510"/>
      <c r="C231" s="2473" t="s">
        <v>1454</v>
      </c>
      <c r="D231" s="2474"/>
      <c r="E231" s="2113"/>
      <c r="F231" s="1986"/>
      <c r="G231" s="2115"/>
      <c r="H231" s="1171"/>
      <c r="I231" s="1428"/>
      <c r="J231" s="1429"/>
    </row>
    <row r="232" spans="1:10" ht="20.25" customHeight="1" thickBot="1">
      <c r="A232" s="2516"/>
      <c r="B232" s="2506"/>
      <c r="C232" s="1381" t="s">
        <v>1049</v>
      </c>
      <c r="D232" s="1243" t="s">
        <v>1723</v>
      </c>
      <c r="E232" s="593" t="s">
        <v>1548</v>
      </c>
      <c r="F232" s="593" t="s">
        <v>1724</v>
      </c>
      <c r="G232" s="1177" t="s">
        <v>973</v>
      </c>
      <c r="H232" s="1185"/>
      <c r="I232" s="1149">
        <v>70</v>
      </c>
      <c r="J232" s="1150">
        <v>80</v>
      </c>
    </row>
    <row r="233" spans="1:10" ht="21" customHeight="1">
      <c r="A233" s="2516"/>
      <c r="B233" s="2504">
        <v>3</v>
      </c>
      <c r="C233" s="2507" t="s">
        <v>1725</v>
      </c>
      <c r="D233" s="2508"/>
      <c r="E233" s="1225" t="s">
        <v>1710</v>
      </c>
      <c r="F233" s="1225" t="s">
        <v>1295</v>
      </c>
      <c r="G233" s="1226" t="s">
        <v>167</v>
      </c>
      <c r="H233" s="1362"/>
      <c r="I233" s="1460">
        <f>I236</f>
        <v>0</v>
      </c>
      <c r="J233" s="1461">
        <f>J236</f>
        <v>0</v>
      </c>
    </row>
    <row r="234" spans="1:10" ht="12" customHeight="1">
      <c r="A234" s="2516"/>
      <c r="B234" s="2505"/>
      <c r="C234" s="2488" t="s">
        <v>1176</v>
      </c>
      <c r="D234" s="2489"/>
      <c r="E234" s="2497" t="s">
        <v>1712</v>
      </c>
      <c r="F234" s="2631" t="s">
        <v>1770</v>
      </c>
      <c r="G234" s="2190" t="s">
        <v>167</v>
      </c>
      <c r="H234" s="1166"/>
      <c r="I234" s="1426">
        <f>I236</f>
        <v>0</v>
      </c>
      <c r="J234" s="1427">
        <f>J236</f>
        <v>0</v>
      </c>
    </row>
    <row r="235" spans="1:10" ht="12.75" customHeight="1">
      <c r="A235" s="2516"/>
      <c r="B235" s="2505"/>
      <c r="C235" s="2473" t="s">
        <v>1454</v>
      </c>
      <c r="D235" s="2474"/>
      <c r="E235" s="2113"/>
      <c r="F235" s="1986"/>
      <c r="G235" s="2115"/>
      <c r="H235" s="1171"/>
      <c r="I235" s="1428"/>
      <c r="J235" s="1429"/>
    </row>
    <row r="236" spans="1:10" ht="18.75" customHeight="1" thickBot="1">
      <c r="A236" s="2516"/>
      <c r="B236" s="2506"/>
      <c r="C236" s="1183" t="s">
        <v>994</v>
      </c>
      <c r="D236" s="1382" t="s">
        <v>1727</v>
      </c>
      <c r="E236" s="591" t="s">
        <v>1710</v>
      </c>
      <c r="F236" s="591" t="s">
        <v>1728</v>
      </c>
      <c r="G236" s="763" t="s">
        <v>1181</v>
      </c>
      <c r="H236" s="1363"/>
      <c r="I236" s="1147">
        <v>0</v>
      </c>
      <c r="J236" s="1148">
        <v>0</v>
      </c>
    </row>
    <row r="237" spans="1:10" ht="21" customHeight="1">
      <c r="A237" s="2517"/>
      <c r="B237" s="2492" t="s">
        <v>1632</v>
      </c>
      <c r="C237" s="2495" t="s">
        <v>1729</v>
      </c>
      <c r="D237" s="2496"/>
      <c r="E237" s="1383" t="s">
        <v>1710</v>
      </c>
      <c r="F237" s="1383" t="s">
        <v>1280</v>
      </c>
      <c r="G237" s="1384" t="s">
        <v>167</v>
      </c>
      <c r="H237" s="1384"/>
      <c r="I237" s="1504">
        <f>I238+I239</f>
        <v>24809.6</v>
      </c>
      <c r="J237" s="1505">
        <f>J238+J239</f>
        <v>24878.6</v>
      </c>
    </row>
    <row r="238" spans="1:10" ht="14.25" customHeight="1">
      <c r="A238" s="2517"/>
      <c r="B238" s="2493"/>
      <c r="C238" s="2488" t="s">
        <v>1176</v>
      </c>
      <c r="D238" s="2489"/>
      <c r="E238" s="2497" t="s">
        <v>1712</v>
      </c>
      <c r="F238" s="2190" t="s">
        <v>1730</v>
      </c>
      <c r="G238" s="2190" t="s">
        <v>167</v>
      </c>
      <c r="H238" s="1166"/>
      <c r="I238" s="1426">
        <f>I241+I242+I243</f>
        <v>24809.6</v>
      </c>
      <c r="J238" s="1427">
        <f>J241+J242+J243</f>
        <v>24878.6</v>
      </c>
    </row>
    <row r="239" spans="1:10" ht="12.75" customHeight="1">
      <c r="A239" s="2517"/>
      <c r="B239" s="2493"/>
      <c r="C239" s="2473" t="s">
        <v>1454</v>
      </c>
      <c r="D239" s="2474"/>
      <c r="E239" s="2498"/>
      <c r="F239" s="2499"/>
      <c r="G239" s="2499"/>
      <c r="H239" s="1171"/>
      <c r="I239" s="1428"/>
      <c r="J239" s="1429"/>
    </row>
    <row r="240" spans="1:10" ht="15" customHeight="1">
      <c r="A240" s="2517"/>
      <c r="B240" s="2493"/>
      <c r="C240" s="2143" t="s">
        <v>818</v>
      </c>
      <c r="D240" s="847" t="s">
        <v>1731</v>
      </c>
      <c r="E240" s="1338" t="s">
        <v>1712</v>
      </c>
      <c r="F240" s="784" t="s">
        <v>1730</v>
      </c>
      <c r="G240" s="784" t="s">
        <v>167</v>
      </c>
      <c r="H240" s="1166"/>
      <c r="I240" s="1426">
        <f>I241+I242+I243</f>
        <v>24809.6</v>
      </c>
      <c r="J240" s="1427">
        <f>J241+J242+J243</f>
        <v>24878.6</v>
      </c>
    </row>
    <row r="241" spans="1:10" ht="21" customHeight="1">
      <c r="A241" s="2517"/>
      <c r="B241" s="2493"/>
      <c r="C241" s="2156"/>
      <c r="D241" s="1343" t="s">
        <v>1732</v>
      </c>
      <c r="E241" s="2497" t="s">
        <v>1712</v>
      </c>
      <c r="F241" s="784" t="s">
        <v>1733</v>
      </c>
      <c r="G241" s="2190" t="s">
        <v>1171</v>
      </c>
      <c r="H241" s="1166"/>
      <c r="I241" s="1143">
        <v>14764.6</v>
      </c>
      <c r="J241" s="1144">
        <v>14833.6</v>
      </c>
    </row>
    <row r="242" spans="1:10" ht="20.25" customHeight="1">
      <c r="A242" s="2517"/>
      <c r="B242" s="2493"/>
      <c r="C242" s="2156"/>
      <c r="D242" s="1386" t="s">
        <v>1732</v>
      </c>
      <c r="E242" s="2501"/>
      <c r="F242" s="786" t="s">
        <v>1734</v>
      </c>
      <c r="G242" s="2196"/>
      <c r="H242" s="1387"/>
      <c r="I242" s="1502">
        <v>3941</v>
      </c>
      <c r="J242" s="1503">
        <v>3941</v>
      </c>
    </row>
    <row r="243" spans="1:10" ht="21" customHeight="1" thickBot="1">
      <c r="A243" s="2518"/>
      <c r="B243" s="2494"/>
      <c r="C243" s="2500"/>
      <c r="D243" s="1344" t="s">
        <v>1732</v>
      </c>
      <c r="E243" s="2502"/>
      <c r="F243" s="1239" t="s">
        <v>1735</v>
      </c>
      <c r="G243" s="2503"/>
      <c r="H243" s="1345"/>
      <c r="I243" s="1498">
        <v>6104</v>
      </c>
      <c r="J243" s="1499">
        <v>6104</v>
      </c>
    </row>
    <row r="244" spans="1:10" ht="51" customHeight="1" hidden="1">
      <c r="A244" s="1388"/>
      <c r="B244" s="1348"/>
      <c r="C244" s="681"/>
      <c r="D244" s="1349"/>
      <c r="E244" s="813"/>
      <c r="F244" s="599"/>
      <c r="G244" s="815"/>
      <c r="H244" s="1351"/>
      <c r="I244" s="153"/>
      <c r="J244" s="153"/>
    </row>
    <row r="245" spans="1:10" ht="69" customHeight="1" hidden="1">
      <c r="A245" s="1389"/>
      <c r="B245" s="1325"/>
      <c r="C245" s="686"/>
      <c r="D245" s="1353"/>
      <c r="E245" s="1354"/>
      <c r="F245" s="1432"/>
      <c r="G245" s="1328"/>
      <c r="H245" s="1355"/>
      <c r="I245" s="1432"/>
      <c r="J245" s="156"/>
    </row>
    <row r="246" spans="1:10" ht="0.75" customHeight="1">
      <c r="A246" s="1389"/>
      <c r="B246" s="1325"/>
      <c r="C246" s="686"/>
      <c r="D246" s="1353"/>
      <c r="E246" s="1354"/>
      <c r="F246" s="800"/>
      <c r="G246" s="1328"/>
      <c r="H246" s="1355"/>
      <c r="I246" s="156"/>
      <c r="J246" s="156"/>
    </row>
    <row r="247" spans="1:10" ht="30.75" customHeight="1">
      <c r="A247" s="2480">
        <v>69</v>
      </c>
      <c r="B247" s="2483"/>
      <c r="C247" s="2486" t="s">
        <v>1737</v>
      </c>
      <c r="D247" s="2487"/>
      <c r="E247" s="1195" t="s">
        <v>1738</v>
      </c>
      <c r="F247" s="1195" t="s">
        <v>1346</v>
      </c>
      <c r="G247" s="1195" t="s">
        <v>167</v>
      </c>
      <c r="H247" s="1196"/>
      <c r="I247" s="1433">
        <f>I248+I249</f>
        <v>544</v>
      </c>
      <c r="J247" s="1434">
        <f>J248+J249</f>
        <v>544</v>
      </c>
    </row>
    <row r="248" spans="1:10" ht="12" customHeight="1">
      <c r="A248" s="2481"/>
      <c r="B248" s="2484"/>
      <c r="C248" s="2488" t="s">
        <v>1176</v>
      </c>
      <c r="D248" s="2489"/>
      <c r="E248" s="2490" t="s">
        <v>1675</v>
      </c>
      <c r="F248" s="2472" t="s">
        <v>1739</v>
      </c>
      <c r="G248" s="2472" t="s">
        <v>167</v>
      </c>
      <c r="H248" s="1166"/>
      <c r="I248" s="1426">
        <f>I251+I252+I254+I255</f>
        <v>544</v>
      </c>
      <c r="J248" s="1427">
        <f>J251+J252+J254+J255</f>
        <v>544</v>
      </c>
    </row>
    <row r="249" spans="1:10" ht="11.25" customHeight="1">
      <c r="A249" s="2482"/>
      <c r="B249" s="2485"/>
      <c r="C249" s="2473" t="s">
        <v>1454</v>
      </c>
      <c r="D249" s="2474"/>
      <c r="E249" s="2012"/>
      <c r="F249" s="2491"/>
      <c r="G249" s="1979"/>
      <c r="H249" s="1171"/>
      <c r="I249" s="1428">
        <f>I256</f>
        <v>0</v>
      </c>
      <c r="J249" s="1429">
        <f>J256</f>
        <v>0</v>
      </c>
    </row>
    <row r="250" spans="1:10" ht="16.5" customHeight="1">
      <c r="A250" s="1390"/>
      <c r="B250" s="1391"/>
      <c r="C250" s="2475" t="s">
        <v>818</v>
      </c>
      <c r="D250" s="1392" t="s">
        <v>1347</v>
      </c>
      <c r="E250" s="1393" t="s">
        <v>1738</v>
      </c>
      <c r="F250" s="1506" t="s">
        <v>1771</v>
      </c>
      <c r="G250" s="1395" t="s">
        <v>167</v>
      </c>
      <c r="H250" s="1396"/>
      <c r="I250" s="1443">
        <f>I251+I252</f>
        <v>544</v>
      </c>
      <c r="J250" s="1507">
        <f>J251+J252</f>
        <v>544</v>
      </c>
    </row>
    <row r="251" spans="1:10" ht="21" customHeight="1">
      <c r="A251" s="1368"/>
      <c r="B251" s="1397"/>
      <c r="C251" s="2476"/>
      <c r="D251" s="1398" t="s">
        <v>1741</v>
      </c>
      <c r="E251" s="1956" t="s">
        <v>1738</v>
      </c>
      <c r="F251" s="2479" t="s">
        <v>1742</v>
      </c>
      <c r="G251" s="1399" t="s">
        <v>982</v>
      </c>
      <c r="H251" s="1365"/>
      <c r="I251" s="1137">
        <v>380</v>
      </c>
      <c r="J251" s="1138">
        <v>380</v>
      </c>
    </row>
    <row r="252" spans="1:10" ht="18" customHeight="1" thickBot="1">
      <c r="A252" s="1368"/>
      <c r="B252" s="1397"/>
      <c r="C252" s="2476"/>
      <c r="D252" s="1400" t="s">
        <v>1743</v>
      </c>
      <c r="E252" s="2478"/>
      <c r="F252" s="2478"/>
      <c r="G252" s="1282" t="s">
        <v>973</v>
      </c>
      <c r="H252" s="1361"/>
      <c r="I252" s="1135">
        <v>164</v>
      </c>
      <c r="J252" s="1136">
        <v>164</v>
      </c>
    </row>
    <row r="253" spans="1:10" ht="22.5" customHeight="1" hidden="1">
      <c r="A253" s="1368"/>
      <c r="B253" s="1397"/>
      <c r="C253" s="2476"/>
      <c r="D253" s="1392" t="s">
        <v>1350</v>
      </c>
      <c r="E253" s="1393" t="s">
        <v>1738</v>
      </c>
      <c r="F253" s="1394" t="s">
        <v>1744</v>
      </c>
      <c r="G253" s="1395" t="s">
        <v>167</v>
      </c>
      <c r="H253" s="1396"/>
      <c r="I253" s="1443">
        <f>I254+I255</f>
        <v>0</v>
      </c>
      <c r="J253" s="1444">
        <f>J254+J255</f>
        <v>0</v>
      </c>
    </row>
    <row r="254" spans="1:10" ht="24.75" customHeight="1" hidden="1">
      <c r="A254" s="1368"/>
      <c r="B254" s="1401"/>
      <c r="C254" s="2476"/>
      <c r="D254" s="1402"/>
      <c r="E254" s="2114" t="s">
        <v>1738</v>
      </c>
      <c r="F254" s="1022" t="s">
        <v>1746</v>
      </c>
      <c r="G254" s="1403" t="s">
        <v>1093</v>
      </c>
      <c r="H254" s="1404"/>
      <c r="I254" s="1133">
        <v>0</v>
      </c>
      <c r="J254" s="1134">
        <v>0</v>
      </c>
    </row>
    <row r="255" spans="1:10" ht="22.5" customHeight="1" hidden="1">
      <c r="A255" s="1368"/>
      <c r="B255" s="1401"/>
      <c r="C255" s="2476"/>
      <c r="D255" s="1405" t="s">
        <v>1747</v>
      </c>
      <c r="E255" s="2101"/>
      <c r="F255" s="1024" t="s">
        <v>1748</v>
      </c>
      <c r="G255" s="1208" t="s">
        <v>1093</v>
      </c>
      <c r="H255" s="1406"/>
      <c r="I255" s="1451">
        <v>0</v>
      </c>
      <c r="J255" s="1452">
        <v>0</v>
      </c>
    </row>
    <row r="256" spans="1:10" ht="29.25" customHeight="1" hidden="1">
      <c r="A256" s="1407"/>
      <c r="B256" s="1408"/>
      <c r="C256" s="2477"/>
      <c r="D256" s="1409"/>
      <c r="E256" s="2181"/>
      <c r="F256" s="1022" t="s">
        <v>1750</v>
      </c>
      <c r="G256" s="1410" t="s">
        <v>1093</v>
      </c>
      <c r="H256" s="1406"/>
      <c r="I256" s="1451">
        <v>0</v>
      </c>
      <c r="J256" s="1452">
        <v>0</v>
      </c>
    </row>
    <row r="257" spans="1:10" ht="18" customHeight="1">
      <c r="A257" s="1411" t="s">
        <v>1751</v>
      </c>
      <c r="B257" s="1412"/>
      <c r="C257" s="1412"/>
      <c r="D257" s="1412"/>
      <c r="E257" s="1412"/>
      <c r="F257" s="1413"/>
      <c r="G257" s="1412"/>
      <c r="H257" s="1412"/>
      <c r="I257" s="1508">
        <f>I258+I259</f>
        <v>678143.1000000001</v>
      </c>
      <c r="J257" s="1509">
        <f>J258+J259</f>
        <v>609174.2000000001</v>
      </c>
    </row>
    <row r="258" spans="1:10" ht="13.5" customHeight="1">
      <c r="A258" s="2468" t="s">
        <v>818</v>
      </c>
      <c r="B258" s="2469"/>
      <c r="C258" s="2469"/>
      <c r="D258" s="1415" t="s">
        <v>953</v>
      </c>
      <c r="E258" s="1416"/>
      <c r="F258" s="1218"/>
      <c r="G258" s="1416"/>
      <c r="H258" s="1416"/>
      <c r="I258" s="1426">
        <f>I13+I17+I21+I25+I32+I77+I83+I88+I109+I118+I138+I192+I210+I216+I248</f>
        <v>258046.90000000002</v>
      </c>
      <c r="J258" s="1427">
        <f>J13+J17+J21+J25+J32+J77+J83+J88+J109+J118+J138+J192+J210+J216+J248</f>
        <v>267295.2</v>
      </c>
    </row>
    <row r="259" spans="1:10" ht="16.5" customHeight="1" thickBot="1">
      <c r="A259" s="2470"/>
      <c r="B259" s="2471"/>
      <c r="C259" s="2471"/>
      <c r="D259" s="1417" t="s">
        <v>954</v>
      </c>
      <c r="E259" s="1418"/>
      <c r="F259" s="1419"/>
      <c r="G259" s="1418"/>
      <c r="H259" s="1418"/>
      <c r="I259" s="1510">
        <f>I14+I18+I22+I26+I33+I78+I84+I89+I110+I119+I139+I193+I211+I217+I249</f>
        <v>420096.2</v>
      </c>
      <c r="J259" s="1511">
        <f>J14+J18+J22+J26+J33+J78+J84+J89+J110+J119+J139+J193+J211+J217+J249</f>
        <v>341879.00000000006</v>
      </c>
    </row>
    <row r="260" spans="1:10" ht="6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</row>
    <row r="261" spans="1:10" ht="12.75">
      <c r="A261" s="69"/>
      <c r="B261" s="69"/>
      <c r="C261" s="69"/>
      <c r="D261" s="69"/>
      <c r="E261" s="69"/>
      <c r="F261" s="1512" t="s">
        <v>1772</v>
      </c>
      <c r="G261" s="69"/>
      <c r="H261" s="69"/>
      <c r="I261" s="1432"/>
      <c r="J261" s="69"/>
    </row>
    <row r="262" spans="1:10" ht="12.75">
      <c r="A262" s="69"/>
      <c r="B262" s="69"/>
      <c r="C262" s="69"/>
      <c r="D262" s="69"/>
      <c r="E262" s="69"/>
      <c r="F262" s="69"/>
      <c r="G262" s="69"/>
      <c r="H262" s="69"/>
      <c r="I262" s="321"/>
      <c r="J262" s="321"/>
    </row>
    <row r="263" spans="1:10" ht="12.75">
      <c r="A263" s="69"/>
      <c r="B263" s="69"/>
      <c r="C263" s="69"/>
      <c r="D263" s="69"/>
      <c r="E263" s="69"/>
      <c r="F263" s="69"/>
      <c r="G263" s="69"/>
      <c r="H263" s="69"/>
      <c r="I263" s="321"/>
      <c r="J263" s="321"/>
    </row>
    <row r="264" spans="1:10" ht="12.75">
      <c r="A264" s="69"/>
      <c r="B264" s="69"/>
      <c r="C264" s="69"/>
      <c r="D264" s="69"/>
      <c r="E264" s="69"/>
      <c r="F264" s="69"/>
      <c r="G264" s="69"/>
      <c r="H264" s="69"/>
      <c r="I264" s="321"/>
      <c r="J264" s="321"/>
    </row>
    <row r="265" spans="1:10" ht="12.75">
      <c r="A265" s="69"/>
      <c r="B265" s="69"/>
      <c r="C265" s="69"/>
      <c r="D265" s="69"/>
      <c r="E265" s="69"/>
      <c r="F265" s="69"/>
      <c r="G265" s="69"/>
      <c r="H265" s="69"/>
      <c r="I265" s="1432"/>
      <c r="J265" s="69"/>
    </row>
    <row r="266" spans="1:10" ht="12.75">
      <c r="A266" s="69"/>
      <c r="B266" s="69"/>
      <c r="C266" s="69"/>
      <c r="D266" s="69"/>
      <c r="E266" s="69"/>
      <c r="F266" s="69"/>
      <c r="G266" s="69"/>
      <c r="H266" s="69"/>
      <c r="I266" s="321"/>
      <c r="J266" s="321"/>
    </row>
    <row r="267" spans="1:10" ht="12.75">
      <c r="A267" s="69"/>
      <c r="B267" s="69"/>
      <c r="C267" s="69"/>
      <c r="D267" s="69"/>
      <c r="E267" s="69"/>
      <c r="F267" s="69"/>
      <c r="G267" s="69"/>
      <c r="H267" s="69"/>
      <c r="I267" s="321"/>
      <c r="J267" s="321"/>
    </row>
    <row r="268" spans="1:10" ht="12.75">
      <c r="A268" s="69"/>
      <c r="B268" s="69"/>
      <c r="C268" s="69"/>
      <c r="D268" s="69"/>
      <c r="E268" s="69"/>
      <c r="F268" s="69"/>
      <c r="G268" s="69"/>
      <c r="H268" s="69"/>
      <c r="I268" s="321"/>
      <c r="J268" s="321"/>
    </row>
    <row r="269" spans="1:10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</row>
    <row r="270" spans="1:10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</row>
    <row r="271" spans="1:10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</row>
    <row r="272" spans="1:10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</row>
    <row r="273" spans="1:10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</row>
    <row r="274" spans="1:10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</row>
    <row r="275" spans="1:10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</row>
  </sheetData>
  <sheetProtection/>
  <mergeCells count="371">
    <mergeCell ref="G1:J1"/>
    <mergeCell ref="D2:J2"/>
    <mergeCell ref="E3:J3"/>
    <mergeCell ref="A4:H4"/>
    <mergeCell ref="D5:J5"/>
    <mergeCell ref="A7:J7"/>
    <mergeCell ref="A8:J8"/>
    <mergeCell ref="A10:A11"/>
    <mergeCell ref="B10:B11"/>
    <mergeCell ref="C10:D11"/>
    <mergeCell ref="E10:E11"/>
    <mergeCell ref="F10:F11"/>
    <mergeCell ref="G10:G11"/>
    <mergeCell ref="H10:H11"/>
    <mergeCell ref="I10:J10"/>
    <mergeCell ref="C12:D12"/>
    <mergeCell ref="C13:D13"/>
    <mergeCell ref="E13:E14"/>
    <mergeCell ref="F13:F14"/>
    <mergeCell ref="G13:G14"/>
    <mergeCell ref="C14:D14"/>
    <mergeCell ref="C16:D16"/>
    <mergeCell ref="C17:D17"/>
    <mergeCell ref="E17:E18"/>
    <mergeCell ref="F17:F18"/>
    <mergeCell ref="G17:G18"/>
    <mergeCell ref="C18:D18"/>
    <mergeCell ref="C20:D20"/>
    <mergeCell ref="C21:D21"/>
    <mergeCell ref="E21:E22"/>
    <mergeCell ref="F21:F22"/>
    <mergeCell ref="G21:G22"/>
    <mergeCell ref="C22:D22"/>
    <mergeCell ref="C24:D24"/>
    <mergeCell ref="C25:D25"/>
    <mergeCell ref="E25:E26"/>
    <mergeCell ref="F25:F26"/>
    <mergeCell ref="G25:G26"/>
    <mergeCell ref="C26:D26"/>
    <mergeCell ref="A31:A33"/>
    <mergeCell ref="B31:B33"/>
    <mergeCell ref="C31:D31"/>
    <mergeCell ref="C32:D32"/>
    <mergeCell ref="E32:E33"/>
    <mergeCell ref="F32:F33"/>
    <mergeCell ref="G32:G33"/>
    <mergeCell ref="C33:D33"/>
    <mergeCell ref="A34:A75"/>
    <mergeCell ref="B34:B69"/>
    <mergeCell ref="C34:D34"/>
    <mergeCell ref="C35:D35"/>
    <mergeCell ref="E35:E36"/>
    <mergeCell ref="F35:F36"/>
    <mergeCell ref="G35:G36"/>
    <mergeCell ref="C36:D36"/>
    <mergeCell ref="C37:D37"/>
    <mergeCell ref="C38:D38"/>
    <mergeCell ref="E38:E39"/>
    <mergeCell ref="F38:F39"/>
    <mergeCell ref="G38:G39"/>
    <mergeCell ref="C39:D39"/>
    <mergeCell ref="C40:C44"/>
    <mergeCell ref="E40:E44"/>
    <mergeCell ref="G40:G44"/>
    <mergeCell ref="C45:D45"/>
    <mergeCell ref="C46:D46"/>
    <mergeCell ref="E46:E47"/>
    <mergeCell ref="F46:F47"/>
    <mergeCell ref="G46:G47"/>
    <mergeCell ref="C47:D47"/>
    <mergeCell ref="C48:C49"/>
    <mergeCell ref="E48:E49"/>
    <mergeCell ref="G48:G49"/>
    <mergeCell ref="C50:D50"/>
    <mergeCell ref="C51:D51"/>
    <mergeCell ref="E51:E52"/>
    <mergeCell ref="F51:F52"/>
    <mergeCell ref="G51:G52"/>
    <mergeCell ref="C52:D52"/>
    <mergeCell ref="C53:D53"/>
    <mergeCell ref="C54:C56"/>
    <mergeCell ref="E54:E56"/>
    <mergeCell ref="G54:G56"/>
    <mergeCell ref="C57:D57"/>
    <mergeCell ref="C58:D58"/>
    <mergeCell ref="E58:E59"/>
    <mergeCell ref="F58:F59"/>
    <mergeCell ref="G58:G59"/>
    <mergeCell ref="C59:D59"/>
    <mergeCell ref="C60:D60"/>
    <mergeCell ref="C61:C66"/>
    <mergeCell ref="E62:E63"/>
    <mergeCell ref="G62:G63"/>
    <mergeCell ref="E65:E66"/>
    <mergeCell ref="G65:G66"/>
    <mergeCell ref="C67:D67"/>
    <mergeCell ref="C68:C69"/>
    <mergeCell ref="E68:E69"/>
    <mergeCell ref="G68:G69"/>
    <mergeCell ref="B70:B75"/>
    <mergeCell ref="C70:D70"/>
    <mergeCell ref="C71:D71"/>
    <mergeCell ref="E71:E72"/>
    <mergeCell ref="F71:F72"/>
    <mergeCell ref="G71:G72"/>
    <mergeCell ref="C72:D72"/>
    <mergeCell ref="C73:D73"/>
    <mergeCell ref="C74:C75"/>
    <mergeCell ref="E74:E75"/>
    <mergeCell ref="G74:G75"/>
    <mergeCell ref="C76:D76"/>
    <mergeCell ref="C77:D77"/>
    <mergeCell ref="E77:E78"/>
    <mergeCell ref="F77:F78"/>
    <mergeCell ref="G77:G78"/>
    <mergeCell ref="C78:D78"/>
    <mergeCell ref="C82:D82"/>
    <mergeCell ref="C83:D83"/>
    <mergeCell ref="E83:E84"/>
    <mergeCell ref="F83:F84"/>
    <mergeCell ref="G83:G84"/>
    <mergeCell ref="C84:D84"/>
    <mergeCell ref="A85:A86"/>
    <mergeCell ref="B85:B86"/>
    <mergeCell ref="C85:C86"/>
    <mergeCell ref="E85:E86"/>
    <mergeCell ref="F85:F86"/>
    <mergeCell ref="A87:A89"/>
    <mergeCell ref="B87:B89"/>
    <mergeCell ref="C87:D87"/>
    <mergeCell ref="C88:D88"/>
    <mergeCell ref="E88:E89"/>
    <mergeCell ref="F88:F89"/>
    <mergeCell ref="G88:G89"/>
    <mergeCell ref="C89:D89"/>
    <mergeCell ref="A90:A107"/>
    <mergeCell ref="B90:B107"/>
    <mergeCell ref="C90:D90"/>
    <mergeCell ref="C91:C93"/>
    <mergeCell ref="E91:E93"/>
    <mergeCell ref="F91:F93"/>
    <mergeCell ref="C94:D94"/>
    <mergeCell ref="C95:C96"/>
    <mergeCell ref="E95:E96"/>
    <mergeCell ref="C97:D97"/>
    <mergeCell ref="C98:C101"/>
    <mergeCell ref="E98:E101"/>
    <mergeCell ref="F98:F101"/>
    <mergeCell ref="C102:D102"/>
    <mergeCell ref="C103:C107"/>
    <mergeCell ref="E103:E105"/>
    <mergeCell ref="E106:E107"/>
    <mergeCell ref="A108:A110"/>
    <mergeCell ref="B108:B110"/>
    <mergeCell ref="C108:D108"/>
    <mergeCell ref="C109:D109"/>
    <mergeCell ref="E109:E110"/>
    <mergeCell ref="F109:F110"/>
    <mergeCell ref="G109:G110"/>
    <mergeCell ref="C110:D110"/>
    <mergeCell ref="A111:A116"/>
    <mergeCell ref="B111:B116"/>
    <mergeCell ref="C111:D111"/>
    <mergeCell ref="C113:D113"/>
    <mergeCell ref="C115:D115"/>
    <mergeCell ref="A117:A119"/>
    <mergeCell ref="B117:B119"/>
    <mergeCell ref="C117:D117"/>
    <mergeCell ref="C118:D118"/>
    <mergeCell ref="E118:E119"/>
    <mergeCell ref="F118:F119"/>
    <mergeCell ref="G118:G119"/>
    <mergeCell ref="C119:D119"/>
    <mergeCell ref="A120:A134"/>
    <mergeCell ref="B120:B134"/>
    <mergeCell ref="C120:D120"/>
    <mergeCell ref="C121:D121"/>
    <mergeCell ref="E121:E122"/>
    <mergeCell ref="C122:D122"/>
    <mergeCell ref="C123:C128"/>
    <mergeCell ref="E124:E125"/>
    <mergeCell ref="E127:E128"/>
    <mergeCell ref="G127:G128"/>
    <mergeCell ref="C129:D129"/>
    <mergeCell ref="C130:D130"/>
    <mergeCell ref="E130:E131"/>
    <mergeCell ref="C131:D131"/>
    <mergeCell ref="C132:C134"/>
    <mergeCell ref="E133:E134"/>
    <mergeCell ref="G133:G134"/>
    <mergeCell ref="C137:D137"/>
    <mergeCell ref="C138:D138"/>
    <mergeCell ref="E138:E139"/>
    <mergeCell ref="F138:F139"/>
    <mergeCell ref="G138:G139"/>
    <mergeCell ref="C139:D139"/>
    <mergeCell ref="A140:A188"/>
    <mergeCell ref="B140:B143"/>
    <mergeCell ref="C140:D140"/>
    <mergeCell ref="C141:D141"/>
    <mergeCell ref="E141:E142"/>
    <mergeCell ref="F141:F142"/>
    <mergeCell ref="E149:E151"/>
    <mergeCell ref="G141:G142"/>
    <mergeCell ref="C142:D142"/>
    <mergeCell ref="B144:B151"/>
    <mergeCell ref="C144:D144"/>
    <mergeCell ref="C145:D145"/>
    <mergeCell ref="E145:E146"/>
    <mergeCell ref="F145:F146"/>
    <mergeCell ref="G145:G146"/>
    <mergeCell ref="C146:D146"/>
    <mergeCell ref="C147:C151"/>
    <mergeCell ref="G149:G151"/>
    <mergeCell ref="B152:B159"/>
    <mergeCell ref="C152:D152"/>
    <mergeCell ref="C153:D153"/>
    <mergeCell ref="E153:E154"/>
    <mergeCell ref="F153:F154"/>
    <mergeCell ref="G153:G154"/>
    <mergeCell ref="C154:D154"/>
    <mergeCell ref="C155:C159"/>
    <mergeCell ref="E157:E159"/>
    <mergeCell ref="G157:G159"/>
    <mergeCell ref="B160:B164"/>
    <mergeCell ref="C160:D160"/>
    <mergeCell ref="C161:D161"/>
    <mergeCell ref="E161:E162"/>
    <mergeCell ref="F161:F162"/>
    <mergeCell ref="G161:G162"/>
    <mergeCell ref="C162:D162"/>
    <mergeCell ref="C163:C164"/>
    <mergeCell ref="E163:E164"/>
    <mergeCell ref="G163:G164"/>
    <mergeCell ref="B165:B170"/>
    <mergeCell ref="C165:D165"/>
    <mergeCell ref="C166:D166"/>
    <mergeCell ref="E166:E167"/>
    <mergeCell ref="F166:F167"/>
    <mergeCell ref="G166:G167"/>
    <mergeCell ref="C167:D167"/>
    <mergeCell ref="C168:C170"/>
    <mergeCell ref="E169:E170"/>
    <mergeCell ref="G169:G170"/>
    <mergeCell ref="B171:B177"/>
    <mergeCell ref="C171:D171"/>
    <mergeCell ref="C172:D172"/>
    <mergeCell ref="E172:E173"/>
    <mergeCell ref="F172:F173"/>
    <mergeCell ref="G172:G173"/>
    <mergeCell ref="C173:D173"/>
    <mergeCell ref="C174:C177"/>
    <mergeCell ref="E175:E176"/>
    <mergeCell ref="G175:G176"/>
    <mergeCell ref="B178:B183"/>
    <mergeCell ref="C178:D178"/>
    <mergeCell ref="C179:D179"/>
    <mergeCell ref="E179:E180"/>
    <mergeCell ref="F179:F180"/>
    <mergeCell ref="G179:G180"/>
    <mergeCell ref="C180:D180"/>
    <mergeCell ref="C181:C183"/>
    <mergeCell ref="E182:E183"/>
    <mergeCell ref="G182:G183"/>
    <mergeCell ref="B184:B188"/>
    <mergeCell ref="C184:D184"/>
    <mergeCell ref="C185:D185"/>
    <mergeCell ref="E185:E186"/>
    <mergeCell ref="F185:F186"/>
    <mergeCell ref="G185:G186"/>
    <mergeCell ref="C186:D186"/>
    <mergeCell ref="C187:C188"/>
    <mergeCell ref="A191:A193"/>
    <mergeCell ref="B191:B193"/>
    <mergeCell ref="C191:D191"/>
    <mergeCell ref="C192:D192"/>
    <mergeCell ref="E192:E193"/>
    <mergeCell ref="F192:F193"/>
    <mergeCell ref="G192:G193"/>
    <mergeCell ref="C193:D193"/>
    <mergeCell ref="A194:A208"/>
    <mergeCell ref="B194:B199"/>
    <mergeCell ref="C194:D194"/>
    <mergeCell ref="C195:D195"/>
    <mergeCell ref="E195:E196"/>
    <mergeCell ref="F195:F196"/>
    <mergeCell ref="G195:G196"/>
    <mergeCell ref="C196:D196"/>
    <mergeCell ref="C197:C199"/>
    <mergeCell ref="E197:E199"/>
    <mergeCell ref="B200:B203"/>
    <mergeCell ref="C200:D200"/>
    <mergeCell ref="C201:D201"/>
    <mergeCell ref="E201:E202"/>
    <mergeCell ref="F201:F202"/>
    <mergeCell ref="G201:G202"/>
    <mergeCell ref="C202:D202"/>
    <mergeCell ref="B204:B208"/>
    <mergeCell ref="C204:D204"/>
    <mergeCell ref="C205:D205"/>
    <mergeCell ref="E205:E206"/>
    <mergeCell ref="F205:F206"/>
    <mergeCell ref="G205:G206"/>
    <mergeCell ref="C206:D206"/>
    <mergeCell ref="C207:C208"/>
    <mergeCell ref="E207:E208"/>
    <mergeCell ref="C209:D209"/>
    <mergeCell ref="C210:D210"/>
    <mergeCell ref="E210:E211"/>
    <mergeCell ref="F210:F211"/>
    <mergeCell ref="G210:G211"/>
    <mergeCell ref="C211:D211"/>
    <mergeCell ref="A212:A214"/>
    <mergeCell ref="B212:B214"/>
    <mergeCell ref="C212:C214"/>
    <mergeCell ref="C215:D215"/>
    <mergeCell ref="C216:D216"/>
    <mergeCell ref="E216:E217"/>
    <mergeCell ref="F216:F217"/>
    <mergeCell ref="G216:G217"/>
    <mergeCell ref="C217:D217"/>
    <mergeCell ref="A218:A243"/>
    <mergeCell ref="B218:B228"/>
    <mergeCell ref="C218:D218"/>
    <mergeCell ref="C219:D219"/>
    <mergeCell ref="E219:E220"/>
    <mergeCell ref="F219:F220"/>
    <mergeCell ref="G219:G220"/>
    <mergeCell ref="C220:D220"/>
    <mergeCell ref="C221:C228"/>
    <mergeCell ref="E223:E225"/>
    <mergeCell ref="G223:G225"/>
    <mergeCell ref="E227:E228"/>
    <mergeCell ref="G227:G228"/>
    <mergeCell ref="G234:G235"/>
    <mergeCell ref="C235:D235"/>
    <mergeCell ref="B229:B232"/>
    <mergeCell ref="C229:D229"/>
    <mergeCell ref="C230:D230"/>
    <mergeCell ref="E230:E231"/>
    <mergeCell ref="F230:F231"/>
    <mergeCell ref="G230:G231"/>
    <mergeCell ref="C231:D231"/>
    <mergeCell ref="G238:G239"/>
    <mergeCell ref="C239:D239"/>
    <mergeCell ref="C240:C243"/>
    <mergeCell ref="E241:E243"/>
    <mergeCell ref="G241:G243"/>
    <mergeCell ref="B233:B236"/>
    <mergeCell ref="C233:D233"/>
    <mergeCell ref="C234:D234"/>
    <mergeCell ref="E234:E235"/>
    <mergeCell ref="F234:F235"/>
    <mergeCell ref="C248:D248"/>
    <mergeCell ref="E248:E249"/>
    <mergeCell ref="F248:F249"/>
    <mergeCell ref="B237:B243"/>
    <mergeCell ref="C237:D237"/>
    <mergeCell ref="C238:D238"/>
    <mergeCell ref="E238:E239"/>
    <mergeCell ref="F238:F239"/>
    <mergeCell ref="A258:C259"/>
    <mergeCell ref="G248:G249"/>
    <mergeCell ref="C249:D249"/>
    <mergeCell ref="C250:C256"/>
    <mergeCell ref="E251:E252"/>
    <mergeCell ref="F251:F252"/>
    <mergeCell ref="E254:E256"/>
    <mergeCell ref="A247:A249"/>
    <mergeCell ref="B247:B249"/>
    <mergeCell ref="C247:D24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2.28125" style="0" customWidth="1"/>
    <col min="4" max="4" width="49.7109375" style="0" customWidth="1"/>
    <col min="5" max="5" width="6.00390625" style="0" customWidth="1"/>
    <col min="6" max="6" width="11.140625" style="0" customWidth="1"/>
    <col min="7" max="7" width="3.57421875" style="0" customWidth="1"/>
    <col min="8" max="8" width="8.7109375" style="0" customWidth="1"/>
    <col min="9" max="9" width="9.00390625" style="0" customWidth="1"/>
    <col min="10" max="10" width="8.421875" style="0" customWidth="1"/>
    <col min="11" max="11" width="8.00390625" style="0" customWidth="1"/>
  </cols>
  <sheetData>
    <row r="1" spans="1:11" ht="12.75">
      <c r="A1" s="69"/>
      <c r="B1" s="69"/>
      <c r="C1" s="69"/>
      <c r="D1" s="441"/>
      <c r="E1" s="1151"/>
      <c r="F1" s="1151"/>
      <c r="G1" s="2637" t="s">
        <v>1773</v>
      </c>
      <c r="H1" s="2637"/>
      <c r="I1" s="2638"/>
      <c r="J1" s="1513" t="s">
        <v>1774</v>
      </c>
      <c r="K1" s="1514"/>
    </row>
    <row r="2" spans="1:11" ht="12.75">
      <c r="A2" s="69"/>
      <c r="B2" s="69"/>
      <c r="C2" s="69"/>
      <c r="D2" s="2351" t="s">
        <v>180</v>
      </c>
      <c r="E2" s="2349"/>
      <c r="F2" s="2349"/>
      <c r="G2" s="2349"/>
      <c r="H2" s="2349"/>
      <c r="I2" s="2349"/>
      <c r="J2" s="440"/>
      <c r="K2" s="440"/>
    </row>
    <row r="3" spans="1:11" ht="12.75">
      <c r="A3" s="69"/>
      <c r="B3" s="69"/>
      <c r="C3" s="69"/>
      <c r="D3" s="444"/>
      <c r="E3" s="2348" t="s">
        <v>942</v>
      </c>
      <c r="F3" s="2348"/>
      <c r="G3" s="2348"/>
      <c r="H3" s="2348"/>
      <c r="I3" s="2348"/>
      <c r="J3" s="440"/>
      <c r="K3" s="440"/>
    </row>
    <row r="4" spans="1:11" ht="12.75">
      <c r="A4" s="2348"/>
      <c r="B4" s="2349"/>
      <c r="C4" s="2349"/>
      <c r="D4" s="2349"/>
      <c r="E4" s="2349"/>
      <c r="F4" s="2349"/>
      <c r="G4" s="2349"/>
      <c r="H4" s="2349"/>
      <c r="I4" s="2349"/>
      <c r="J4" s="440"/>
      <c r="K4" s="440"/>
    </row>
    <row r="5" spans="1:11" ht="12.75">
      <c r="A5" s="69"/>
      <c r="B5" s="69"/>
      <c r="C5" s="69"/>
      <c r="D5" s="1906" t="s">
        <v>492</v>
      </c>
      <c r="E5" s="1906"/>
      <c r="F5" s="1906"/>
      <c r="G5" s="1906"/>
      <c r="H5" s="1906"/>
      <c r="I5" s="1906"/>
      <c r="J5" s="440"/>
      <c r="K5" s="440"/>
    </row>
    <row r="6" spans="1:11" ht="6.75" customHeight="1">
      <c r="A6" s="69"/>
      <c r="B6" s="69"/>
      <c r="C6" s="69"/>
      <c r="D6" s="69"/>
      <c r="E6" s="1151"/>
      <c r="F6" s="1151"/>
      <c r="G6" s="1151"/>
      <c r="H6" s="1151"/>
      <c r="I6" s="69"/>
      <c r="J6" s="440"/>
      <c r="K6" s="440"/>
    </row>
    <row r="7" spans="1:11" ht="18" customHeight="1">
      <c r="A7" s="2615" t="s">
        <v>1440</v>
      </c>
      <c r="B7" s="2615"/>
      <c r="C7" s="2615"/>
      <c r="D7" s="2615"/>
      <c r="E7" s="2615"/>
      <c r="F7" s="2615"/>
      <c r="G7" s="2615"/>
      <c r="H7" s="2615"/>
      <c r="I7" s="2615"/>
      <c r="J7" s="440"/>
      <c r="K7" s="440"/>
    </row>
    <row r="8" spans="1:11" ht="18" customHeight="1">
      <c r="A8" s="2615" t="s">
        <v>1775</v>
      </c>
      <c r="B8" s="2615"/>
      <c r="C8" s="2615"/>
      <c r="D8" s="2615"/>
      <c r="E8" s="2615"/>
      <c r="F8" s="2615"/>
      <c r="G8" s="2615"/>
      <c r="H8" s="2615"/>
      <c r="I8" s="2615"/>
      <c r="J8" s="440"/>
      <c r="K8" s="440"/>
    </row>
    <row r="9" spans="1:11" ht="19.5" customHeight="1" thickBot="1">
      <c r="A9" s="1152"/>
      <c r="B9" s="1152"/>
      <c r="C9" s="1152"/>
      <c r="D9" s="1152"/>
      <c r="E9" s="1153"/>
      <c r="F9" s="1153"/>
      <c r="G9" s="1153"/>
      <c r="H9" s="1153"/>
      <c r="I9" s="1154" t="s">
        <v>1409</v>
      </c>
      <c r="J9" s="440"/>
      <c r="K9" s="1154"/>
    </row>
    <row r="10" spans="1:11" ht="13.5" customHeight="1">
      <c r="A10" s="2616" t="s">
        <v>1442</v>
      </c>
      <c r="B10" s="2617" t="s">
        <v>1443</v>
      </c>
      <c r="C10" s="2618" t="s">
        <v>1444</v>
      </c>
      <c r="D10" s="2619"/>
      <c r="E10" s="2622" t="s">
        <v>1445</v>
      </c>
      <c r="F10" s="2624" t="s">
        <v>1446</v>
      </c>
      <c r="G10" s="2625" t="s">
        <v>1447</v>
      </c>
      <c r="H10" s="2627" t="s">
        <v>1448</v>
      </c>
      <c r="I10" s="2629" t="s">
        <v>1449</v>
      </c>
      <c r="J10" s="2633" t="s">
        <v>1374</v>
      </c>
      <c r="K10" s="2633"/>
    </row>
    <row r="11" spans="1:11" ht="37.5" customHeight="1" thickBot="1">
      <c r="A11" s="1968"/>
      <c r="B11" s="2513"/>
      <c r="C11" s="2620"/>
      <c r="D11" s="2621"/>
      <c r="E11" s="2623"/>
      <c r="F11" s="2005"/>
      <c r="G11" s="2626"/>
      <c r="H11" s="2628"/>
      <c r="I11" s="2630"/>
      <c r="J11" s="1422" t="s">
        <v>1375</v>
      </c>
      <c r="K11" s="1423" t="s">
        <v>1376</v>
      </c>
    </row>
    <row r="12" spans="1:11" ht="42" customHeight="1">
      <c r="A12" s="1156">
        <v>55</v>
      </c>
      <c r="B12" s="1157"/>
      <c r="C12" s="2606" t="s">
        <v>1450</v>
      </c>
      <c r="D12" s="2607"/>
      <c r="E12" s="1158" t="s">
        <v>1451</v>
      </c>
      <c r="F12" s="1158" t="s">
        <v>1452</v>
      </c>
      <c r="G12" s="1159" t="s">
        <v>167</v>
      </c>
      <c r="H12" s="1160"/>
      <c r="I12" s="1424">
        <f>I13+I14</f>
        <v>62.4</v>
      </c>
      <c r="J12" s="1424">
        <f>J13+J14</f>
        <v>0</v>
      </c>
      <c r="K12" s="1425">
        <f>K13+K14</f>
        <v>0</v>
      </c>
    </row>
    <row r="13" spans="1:11" ht="15" customHeight="1">
      <c r="A13" s="1162"/>
      <c r="B13" s="1163"/>
      <c r="C13" s="2488" t="s">
        <v>1176</v>
      </c>
      <c r="D13" s="2489"/>
      <c r="E13" s="2497" t="s">
        <v>1451</v>
      </c>
      <c r="F13" s="2190" t="s">
        <v>1453</v>
      </c>
      <c r="G13" s="2190" t="s">
        <v>167</v>
      </c>
      <c r="H13" s="1166"/>
      <c r="I13" s="1426">
        <f>I15</f>
        <v>62.4</v>
      </c>
      <c r="J13" s="1426">
        <f>J15</f>
        <v>0</v>
      </c>
      <c r="K13" s="1427">
        <f>K15</f>
        <v>0</v>
      </c>
    </row>
    <row r="14" spans="1:11" ht="12.75" customHeight="1">
      <c r="A14" s="1168"/>
      <c r="B14" s="1169"/>
      <c r="C14" s="2473" t="s">
        <v>1454</v>
      </c>
      <c r="D14" s="2474"/>
      <c r="E14" s="2113"/>
      <c r="F14" s="1986"/>
      <c r="G14" s="2115"/>
      <c r="H14" s="1171"/>
      <c r="I14" s="1428"/>
      <c r="J14" s="1428"/>
      <c r="K14" s="1429"/>
    </row>
    <row r="15" spans="1:11" ht="26.25" customHeight="1" thickBot="1">
      <c r="A15" s="1173"/>
      <c r="B15" s="1174"/>
      <c r="C15" s="1175" t="s">
        <v>1049</v>
      </c>
      <c r="D15" s="1176" t="s">
        <v>1455</v>
      </c>
      <c r="E15" s="593" t="s">
        <v>1451</v>
      </c>
      <c r="F15" s="593" t="s">
        <v>1456</v>
      </c>
      <c r="G15" s="1177" t="s">
        <v>1031</v>
      </c>
      <c r="H15" s="1178"/>
      <c r="I15" s="1149">
        <v>62.4</v>
      </c>
      <c r="J15" s="1149">
        <v>0</v>
      </c>
      <c r="K15" s="1150">
        <v>0</v>
      </c>
    </row>
    <row r="16" spans="1:11" ht="35.25" customHeight="1">
      <c r="A16" s="1156">
        <v>56</v>
      </c>
      <c r="B16" s="1157"/>
      <c r="C16" s="2606" t="s">
        <v>1457</v>
      </c>
      <c r="D16" s="2607"/>
      <c r="E16" s="1158" t="s">
        <v>1458</v>
      </c>
      <c r="F16" s="1158" t="s">
        <v>1459</v>
      </c>
      <c r="G16" s="1159" t="s">
        <v>167</v>
      </c>
      <c r="H16" s="1179"/>
      <c r="I16" s="1424">
        <f>I17+I18</f>
        <v>15</v>
      </c>
      <c r="J16" s="1424">
        <f>J17+J18</f>
        <v>15</v>
      </c>
      <c r="K16" s="1425">
        <f>K17+K18</f>
        <v>15</v>
      </c>
    </row>
    <row r="17" spans="1:11" ht="18.75" customHeight="1">
      <c r="A17" s="1162"/>
      <c r="B17" s="1163"/>
      <c r="C17" s="2488" t="s">
        <v>1176</v>
      </c>
      <c r="D17" s="2489"/>
      <c r="E17" s="2497" t="s">
        <v>1460</v>
      </c>
      <c r="F17" s="2190" t="s">
        <v>1461</v>
      </c>
      <c r="G17" s="2190" t="s">
        <v>167</v>
      </c>
      <c r="H17" s="1166"/>
      <c r="I17" s="1426">
        <f>I19</f>
        <v>15</v>
      </c>
      <c r="J17" s="1426">
        <f>J19</f>
        <v>15</v>
      </c>
      <c r="K17" s="1427">
        <f>K19</f>
        <v>15</v>
      </c>
    </row>
    <row r="18" spans="1:11" ht="19.5" customHeight="1">
      <c r="A18" s="1168"/>
      <c r="B18" s="1169"/>
      <c r="C18" s="2473" t="s">
        <v>1454</v>
      </c>
      <c r="D18" s="2474"/>
      <c r="E18" s="2113"/>
      <c r="F18" s="1986"/>
      <c r="G18" s="2115"/>
      <c r="H18" s="1171"/>
      <c r="I18" s="1428"/>
      <c r="J18" s="1428"/>
      <c r="K18" s="1429"/>
    </row>
    <row r="19" spans="1:11" ht="30.75" customHeight="1" thickBot="1">
      <c r="A19" s="1173"/>
      <c r="B19" s="1174"/>
      <c r="C19" s="1180" t="s">
        <v>1049</v>
      </c>
      <c r="D19" s="1181" t="s">
        <v>1462</v>
      </c>
      <c r="E19" s="718" t="s">
        <v>1458</v>
      </c>
      <c r="F19" s="718" t="s">
        <v>1463</v>
      </c>
      <c r="G19" s="1081" t="s">
        <v>1052</v>
      </c>
      <c r="H19" s="787"/>
      <c r="I19" s="1463">
        <v>15</v>
      </c>
      <c r="J19" s="1430">
        <v>15</v>
      </c>
      <c r="K19" s="1431">
        <v>15</v>
      </c>
    </row>
    <row r="20" spans="1:11" ht="54" customHeight="1">
      <c r="A20" s="1156">
        <v>57</v>
      </c>
      <c r="B20" s="1157"/>
      <c r="C20" s="2606" t="s">
        <v>1464</v>
      </c>
      <c r="D20" s="2607"/>
      <c r="E20" s="1158" t="s">
        <v>1460</v>
      </c>
      <c r="F20" s="1158" t="s">
        <v>1465</v>
      </c>
      <c r="G20" s="1159" t="s">
        <v>167</v>
      </c>
      <c r="H20" s="1179"/>
      <c r="I20" s="1424">
        <f>I21+I22</f>
        <v>15</v>
      </c>
      <c r="J20" s="1424">
        <f>J21+J22</f>
        <v>0</v>
      </c>
      <c r="K20" s="1425">
        <f>K21+K22</f>
        <v>0</v>
      </c>
    </row>
    <row r="21" spans="1:11" ht="16.5" customHeight="1">
      <c r="A21" s="1162"/>
      <c r="B21" s="1163"/>
      <c r="C21" s="2488" t="s">
        <v>1176</v>
      </c>
      <c r="D21" s="2489"/>
      <c r="E21" s="2497" t="s">
        <v>1460</v>
      </c>
      <c r="F21" s="2190" t="s">
        <v>1466</v>
      </c>
      <c r="G21" s="2190" t="s">
        <v>167</v>
      </c>
      <c r="H21" s="1166"/>
      <c r="I21" s="1426">
        <f>I23</f>
        <v>15</v>
      </c>
      <c r="J21" s="1426">
        <f>J23</f>
        <v>0</v>
      </c>
      <c r="K21" s="1427">
        <f>K23</f>
        <v>0</v>
      </c>
    </row>
    <row r="22" spans="1:11" ht="15.75" customHeight="1">
      <c r="A22" s="1168"/>
      <c r="B22" s="1169"/>
      <c r="C22" s="2473" t="s">
        <v>1454</v>
      </c>
      <c r="D22" s="2474"/>
      <c r="E22" s="2113"/>
      <c r="F22" s="1986"/>
      <c r="G22" s="2115"/>
      <c r="H22" s="1171"/>
      <c r="I22" s="1428"/>
      <c r="J22" s="1428"/>
      <c r="K22" s="1429"/>
    </row>
    <row r="23" spans="1:11" ht="30" customHeight="1" thickBot="1">
      <c r="A23" s="1173"/>
      <c r="B23" s="1174"/>
      <c r="C23" s="1183" t="s">
        <v>1049</v>
      </c>
      <c r="D23" s="1184" t="s">
        <v>1467</v>
      </c>
      <c r="E23" s="593" t="s">
        <v>1460</v>
      </c>
      <c r="F23" s="593" t="s">
        <v>1468</v>
      </c>
      <c r="G23" s="1177" t="s">
        <v>973</v>
      </c>
      <c r="H23" s="1185"/>
      <c r="I23" s="1149">
        <v>15</v>
      </c>
      <c r="J23" s="1149">
        <v>0</v>
      </c>
      <c r="K23" s="1150">
        <v>0</v>
      </c>
    </row>
    <row r="24" spans="1:11" ht="31.5" customHeight="1">
      <c r="A24" s="1156">
        <v>58</v>
      </c>
      <c r="B24" s="1157"/>
      <c r="C24" s="2606" t="s">
        <v>1469</v>
      </c>
      <c r="D24" s="2607"/>
      <c r="E24" s="1158" t="s">
        <v>1460</v>
      </c>
      <c r="F24" s="1158" t="s">
        <v>1470</v>
      </c>
      <c r="G24" s="1159" t="s">
        <v>167</v>
      </c>
      <c r="H24" s="1179"/>
      <c r="I24" s="1424">
        <f>I25+I26</f>
        <v>4</v>
      </c>
      <c r="J24" s="1424">
        <f>J25+J26</f>
        <v>0</v>
      </c>
      <c r="K24" s="1425">
        <f>K25+K26</f>
        <v>0</v>
      </c>
    </row>
    <row r="25" spans="1:11" ht="19.5" customHeight="1">
      <c r="A25" s="1162"/>
      <c r="B25" s="1163"/>
      <c r="C25" s="2488" t="s">
        <v>1176</v>
      </c>
      <c r="D25" s="2489"/>
      <c r="E25" s="2497" t="s">
        <v>1460</v>
      </c>
      <c r="F25" s="2190" t="s">
        <v>1471</v>
      </c>
      <c r="G25" s="2190" t="s">
        <v>167</v>
      </c>
      <c r="H25" s="1166"/>
      <c r="I25" s="1426">
        <f>I27</f>
        <v>4</v>
      </c>
      <c r="J25" s="1426">
        <f>J27</f>
        <v>0</v>
      </c>
      <c r="K25" s="1427">
        <f>K27</f>
        <v>0</v>
      </c>
    </row>
    <row r="26" spans="1:11" ht="17.25" customHeight="1">
      <c r="A26" s="1168"/>
      <c r="B26" s="1169"/>
      <c r="C26" s="2473" t="s">
        <v>1454</v>
      </c>
      <c r="D26" s="2474"/>
      <c r="E26" s="2113"/>
      <c r="F26" s="1986"/>
      <c r="G26" s="2115"/>
      <c r="H26" s="1171"/>
      <c r="I26" s="1428"/>
      <c r="J26" s="1428"/>
      <c r="K26" s="1429"/>
    </row>
    <row r="27" spans="1:11" ht="26.25" customHeight="1" thickBot="1">
      <c r="A27" s="1173"/>
      <c r="B27" s="1174"/>
      <c r="C27" s="1183" t="s">
        <v>1049</v>
      </c>
      <c r="D27" s="1184" t="s">
        <v>1467</v>
      </c>
      <c r="E27" s="593" t="s">
        <v>1460</v>
      </c>
      <c r="F27" s="593" t="s">
        <v>1472</v>
      </c>
      <c r="G27" s="1177" t="s">
        <v>973</v>
      </c>
      <c r="H27" s="1185"/>
      <c r="I27" s="1149">
        <v>4</v>
      </c>
      <c r="J27" s="1149">
        <v>0</v>
      </c>
      <c r="K27" s="1150">
        <v>0</v>
      </c>
    </row>
    <row r="28" spans="1:11" ht="89.25" customHeight="1">
      <c r="A28" s="1186"/>
      <c r="B28" s="1187"/>
      <c r="C28" s="1035"/>
      <c r="D28" s="814"/>
      <c r="E28" s="151"/>
      <c r="F28" s="151"/>
      <c r="G28" s="151"/>
      <c r="H28" s="151"/>
      <c r="I28" s="1188"/>
      <c r="J28" s="1188"/>
      <c r="K28" s="1188"/>
    </row>
    <row r="29" spans="1:11" ht="175.5" customHeight="1">
      <c r="A29" s="1189"/>
      <c r="B29" s="1190"/>
      <c r="C29" s="1038"/>
      <c r="D29" s="1191"/>
      <c r="E29" s="154"/>
      <c r="F29" s="154"/>
      <c r="G29" s="154"/>
      <c r="H29" s="154"/>
      <c r="I29" s="1192"/>
      <c r="J29" s="1432"/>
      <c r="K29" s="1192"/>
    </row>
    <row r="30" spans="1:11" ht="161.25" customHeight="1">
      <c r="A30" s="1189"/>
      <c r="B30" s="1190"/>
      <c r="C30" s="1038"/>
      <c r="D30" s="1191"/>
      <c r="E30" s="154"/>
      <c r="F30" s="154"/>
      <c r="G30" s="154"/>
      <c r="H30" s="1432" t="s">
        <v>1755</v>
      </c>
      <c r="I30" s="1192"/>
      <c r="J30" s="1192"/>
      <c r="K30" s="1192"/>
    </row>
    <row r="31" spans="1:11" ht="31.5" customHeight="1">
      <c r="A31" s="2480">
        <v>59</v>
      </c>
      <c r="B31" s="2543"/>
      <c r="C31" s="2544" t="s">
        <v>1474</v>
      </c>
      <c r="D31" s="2558"/>
      <c r="E31" s="1195" t="s">
        <v>1475</v>
      </c>
      <c r="F31" s="1195" t="s">
        <v>1476</v>
      </c>
      <c r="G31" s="1195" t="s">
        <v>167</v>
      </c>
      <c r="H31" s="1196"/>
      <c r="I31" s="1433">
        <f>I32+I33</f>
        <v>114004.4</v>
      </c>
      <c r="J31" s="1433">
        <f>J32+J33</f>
        <v>176528.4</v>
      </c>
      <c r="K31" s="1434">
        <f>K32+K33</f>
        <v>106555.4</v>
      </c>
    </row>
    <row r="32" spans="1:11" ht="12.75">
      <c r="A32" s="2541"/>
      <c r="B32" s="2505"/>
      <c r="C32" s="2488" t="s">
        <v>1176</v>
      </c>
      <c r="D32" s="2489"/>
      <c r="E32" s="2497" t="s">
        <v>1475</v>
      </c>
      <c r="F32" s="2190" t="s">
        <v>1477</v>
      </c>
      <c r="G32" s="2190" t="s">
        <v>167</v>
      </c>
      <c r="H32" s="1166"/>
      <c r="I32" s="1426">
        <f aca="true" t="shared" si="0" ref="I32:K33">I35+I71</f>
        <v>6504.4</v>
      </c>
      <c r="J32" s="1426">
        <f t="shared" si="0"/>
        <v>6528.400000000001</v>
      </c>
      <c r="K32" s="1427">
        <f t="shared" si="0"/>
        <v>6555.400000000001</v>
      </c>
    </row>
    <row r="33" spans="1:11" ht="12.75">
      <c r="A33" s="2542"/>
      <c r="B33" s="2536"/>
      <c r="C33" s="2473" t="s">
        <v>1454</v>
      </c>
      <c r="D33" s="2474"/>
      <c r="E33" s="2113"/>
      <c r="F33" s="1986"/>
      <c r="G33" s="2115"/>
      <c r="H33" s="1171"/>
      <c r="I33" s="1428">
        <f t="shared" si="0"/>
        <v>107500</v>
      </c>
      <c r="J33" s="1428">
        <f t="shared" si="0"/>
        <v>170000</v>
      </c>
      <c r="K33" s="1429">
        <f t="shared" si="0"/>
        <v>100000</v>
      </c>
    </row>
    <row r="34" spans="1:11" ht="35.25" customHeight="1">
      <c r="A34" s="2587" t="s">
        <v>818</v>
      </c>
      <c r="B34" s="2532" t="s">
        <v>1478</v>
      </c>
      <c r="C34" s="2546" t="s">
        <v>1479</v>
      </c>
      <c r="D34" s="2614"/>
      <c r="E34" s="1198" t="s">
        <v>1475</v>
      </c>
      <c r="F34" s="1198" t="s">
        <v>1480</v>
      </c>
      <c r="G34" s="1198" t="s">
        <v>167</v>
      </c>
      <c r="H34" s="1199"/>
      <c r="I34" s="1435">
        <f>I35+I36</f>
        <v>113869.4</v>
      </c>
      <c r="J34" s="1435">
        <f>J35+J36</f>
        <v>176393.4</v>
      </c>
      <c r="K34" s="1436">
        <f>K35+K36</f>
        <v>106420.4</v>
      </c>
    </row>
    <row r="35" spans="1:11" ht="12.75">
      <c r="A35" s="2588"/>
      <c r="B35" s="2493"/>
      <c r="C35" s="2488" t="s">
        <v>1176</v>
      </c>
      <c r="D35" s="2489"/>
      <c r="E35" s="2497" t="s">
        <v>1475</v>
      </c>
      <c r="F35" s="2190" t="s">
        <v>1481</v>
      </c>
      <c r="G35" s="2190" t="s">
        <v>167</v>
      </c>
      <c r="H35" s="1166"/>
      <c r="I35" s="1437">
        <f aca="true" t="shared" si="1" ref="I35:K36">I38+I46+I51+I58</f>
        <v>6369.4</v>
      </c>
      <c r="J35" s="1437">
        <f t="shared" si="1"/>
        <v>6393.400000000001</v>
      </c>
      <c r="K35" s="1438">
        <f t="shared" si="1"/>
        <v>6420.400000000001</v>
      </c>
    </row>
    <row r="36" spans="1:11" ht="12.75">
      <c r="A36" s="2588"/>
      <c r="B36" s="2493"/>
      <c r="C36" s="2473" t="s">
        <v>1454</v>
      </c>
      <c r="D36" s="2474"/>
      <c r="E36" s="2113"/>
      <c r="F36" s="1986"/>
      <c r="G36" s="2115"/>
      <c r="H36" s="1171"/>
      <c r="I36" s="1439">
        <f t="shared" si="1"/>
        <v>107500</v>
      </c>
      <c r="J36" s="1439">
        <f t="shared" si="1"/>
        <v>170000</v>
      </c>
      <c r="K36" s="1440">
        <f t="shared" si="1"/>
        <v>100000</v>
      </c>
    </row>
    <row r="37" spans="1:11" ht="15.75" customHeight="1">
      <c r="A37" s="2588"/>
      <c r="B37" s="2493"/>
      <c r="C37" s="2583" t="s">
        <v>1482</v>
      </c>
      <c r="D37" s="2609"/>
      <c r="E37" s="1203" t="s">
        <v>1475</v>
      </c>
      <c r="F37" s="1204" t="s">
        <v>1063</v>
      </c>
      <c r="G37" s="1204" t="s">
        <v>167</v>
      </c>
      <c r="H37" s="1205"/>
      <c r="I37" s="1435">
        <f>I38+I39</f>
        <v>43962.2</v>
      </c>
      <c r="J37" s="1435">
        <f>J38+J39</f>
        <v>41080</v>
      </c>
      <c r="K37" s="1436">
        <f>K38+K39</f>
        <v>45814.3</v>
      </c>
    </row>
    <row r="38" spans="1:11" ht="12.75">
      <c r="A38" s="2588"/>
      <c r="B38" s="2493"/>
      <c r="C38" s="2488" t="s">
        <v>1176</v>
      </c>
      <c r="D38" s="2489"/>
      <c r="E38" s="2497" t="s">
        <v>1475</v>
      </c>
      <c r="F38" s="2190" t="s">
        <v>1483</v>
      </c>
      <c r="G38" s="2190" t="s">
        <v>973</v>
      </c>
      <c r="H38" s="1166"/>
      <c r="I38" s="1426">
        <f>I41</f>
        <v>3962.2</v>
      </c>
      <c r="J38" s="1426">
        <f>J41</f>
        <v>1080</v>
      </c>
      <c r="K38" s="1427">
        <f>K41</f>
        <v>5814.3</v>
      </c>
    </row>
    <row r="39" spans="1:11" ht="12.75">
      <c r="A39" s="2588"/>
      <c r="B39" s="2493"/>
      <c r="C39" s="2473" t="s">
        <v>1454</v>
      </c>
      <c r="D39" s="2474"/>
      <c r="E39" s="2113"/>
      <c r="F39" s="1986"/>
      <c r="G39" s="2115"/>
      <c r="H39" s="1171"/>
      <c r="I39" s="1428">
        <f>I40</f>
        <v>40000</v>
      </c>
      <c r="J39" s="1428">
        <f>J40</f>
        <v>40000</v>
      </c>
      <c r="K39" s="1429">
        <f>K40</f>
        <v>40000</v>
      </c>
    </row>
    <row r="40" spans="1:11" ht="14.25" customHeight="1">
      <c r="A40" s="2588"/>
      <c r="B40" s="2493"/>
      <c r="C40" s="2564" t="s">
        <v>818</v>
      </c>
      <c r="D40" s="1206" t="s">
        <v>1484</v>
      </c>
      <c r="E40" s="1956" t="s">
        <v>1475</v>
      </c>
      <c r="F40" s="784" t="s">
        <v>1485</v>
      </c>
      <c r="G40" s="1956" t="s">
        <v>973</v>
      </c>
      <c r="H40" s="977" t="s">
        <v>1486</v>
      </c>
      <c r="I40" s="1441">
        <v>40000</v>
      </c>
      <c r="J40" s="1441">
        <v>40000</v>
      </c>
      <c r="K40" s="1442">
        <v>40000</v>
      </c>
    </row>
    <row r="41" spans="1:11" ht="21">
      <c r="A41" s="2588"/>
      <c r="B41" s="2493"/>
      <c r="C41" s="2476"/>
      <c r="D41" s="1207" t="s">
        <v>1487</v>
      </c>
      <c r="E41" s="2534"/>
      <c r="F41" s="1208" t="s">
        <v>1483</v>
      </c>
      <c r="G41" s="2534"/>
      <c r="H41" s="779"/>
      <c r="I41" s="1443">
        <f>I42+I43+I44</f>
        <v>3962.2</v>
      </c>
      <c r="J41" s="1443">
        <f>J42+J43+J44</f>
        <v>1080</v>
      </c>
      <c r="K41" s="1444">
        <f>K42+K43+K44</f>
        <v>5814.3</v>
      </c>
    </row>
    <row r="42" spans="1:11" ht="21">
      <c r="A42" s="2588"/>
      <c r="B42" s="2493"/>
      <c r="C42" s="2476"/>
      <c r="D42" s="650" t="s">
        <v>1488</v>
      </c>
      <c r="E42" s="2591"/>
      <c r="F42" s="786" t="s">
        <v>1489</v>
      </c>
      <c r="G42" s="2591"/>
      <c r="H42" s="1210"/>
      <c r="I42" s="1445">
        <v>404.1</v>
      </c>
      <c r="J42" s="1445">
        <v>404.1</v>
      </c>
      <c r="K42" s="1446">
        <v>404.1</v>
      </c>
    </row>
    <row r="43" spans="1:11" ht="21">
      <c r="A43" s="2588"/>
      <c r="B43" s="2493"/>
      <c r="C43" s="2476"/>
      <c r="D43" s="1211" t="s">
        <v>1490</v>
      </c>
      <c r="E43" s="2591"/>
      <c r="F43" s="786" t="s">
        <v>1491</v>
      </c>
      <c r="G43" s="2591"/>
      <c r="H43" s="1212"/>
      <c r="I43" s="1447">
        <v>3329.1</v>
      </c>
      <c r="J43" s="1447">
        <v>675.9</v>
      </c>
      <c r="K43" s="1448">
        <v>5410.2</v>
      </c>
    </row>
    <row r="44" spans="1:11" ht="21">
      <c r="A44" s="2588"/>
      <c r="B44" s="2493"/>
      <c r="C44" s="2612"/>
      <c r="D44" s="1214" t="s">
        <v>1492</v>
      </c>
      <c r="E44" s="2592"/>
      <c r="F44" s="789" t="s">
        <v>1493</v>
      </c>
      <c r="G44" s="2592"/>
      <c r="H44" s="753"/>
      <c r="I44" s="1135">
        <v>229</v>
      </c>
      <c r="J44" s="1135"/>
      <c r="K44" s="1136"/>
    </row>
    <row r="45" spans="1:11" ht="16.5" customHeight="1">
      <c r="A45" s="2588"/>
      <c r="B45" s="2493"/>
      <c r="C45" s="2583" t="s">
        <v>1494</v>
      </c>
      <c r="D45" s="2609"/>
      <c r="E45" s="1215" t="s">
        <v>1475</v>
      </c>
      <c r="F45" s="1215" t="s">
        <v>1073</v>
      </c>
      <c r="G45" s="1215" t="s">
        <v>167</v>
      </c>
      <c r="H45" s="1216"/>
      <c r="I45" s="1449">
        <f>I46+I47</f>
        <v>58380.8</v>
      </c>
      <c r="J45" s="1449">
        <f>J46+J47</f>
        <v>50602.8</v>
      </c>
      <c r="K45" s="1450">
        <f>K46+K47</f>
        <v>60606.1</v>
      </c>
    </row>
    <row r="46" spans="1:11" ht="12.75">
      <c r="A46" s="2588"/>
      <c r="B46" s="2493"/>
      <c r="C46" s="2488" t="s">
        <v>1176</v>
      </c>
      <c r="D46" s="2489"/>
      <c r="E46" s="2497" t="s">
        <v>1475</v>
      </c>
      <c r="F46" s="2190" t="s">
        <v>1495</v>
      </c>
      <c r="G46" s="2190" t="s">
        <v>167</v>
      </c>
      <c r="H46" s="1218"/>
      <c r="I46" s="1437">
        <f>I49</f>
        <v>880.8</v>
      </c>
      <c r="J46" s="1437">
        <f>J49</f>
        <v>602.8</v>
      </c>
      <c r="K46" s="1438">
        <f>K49</f>
        <v>606.1</v>
      </c>
    </row>
    <row r="47" spans="1:11" ht="12.75">
      <c r="A47" s="2588"/>
      <c r="B47" s="2493"/>
      <c r="C47" s="2473" t="s">
        <v>1454</v>
      </c>
      <c r="D47" s="2474"/>
      <c r="E47" s="2113"/>
      <c r="F47" s="1986"/>
      <c r="G47" s="2115"/>
      <c r="H47" s="240"/>
      <c r="I47" s="1439">
        <f>I48</f>
        <v>57500</v>
      </c>
      <c r="J47" s="1439">
        <f>J48</f>
        <v>50000</v>
      </c>
      <c r="K47" s="1440">
        <f>K48</f>
        <v>60000</v>
      </c>
    </row>
    <row r="48" spans="1:11" ht="16.5" customHeight="1">
      <c r="A48" s="2588"/>
      <c r="B48" s="2493"/>
      <c r="C48" s="2475" t="s">
        <v>994</v>
      </c>
      <c r="D48" s="1021" t="s">
        <v>1496</v>
      </c>
      <c r="E48" s="1956" t="s">
        <v>1475</v>
      </c>
      <c r="F48" s="919" t="s">
        <v>1497</v>
      </c>
      <c r="G48" s="1956" t="s">
        <v>973</v>
      </c>
      <c r="H48" s="1219" t="s">
        <v>1498</v>
      </c>
      <c r="I48" s="1137">
        <v>57500</v>
      </c>
      <c r="J48" s="1137">
        <v>50000</v>
      </c>
      <c r="K48" s="1138">
        <v>60000</v>
      </c>
    </row>
    <row r="49" spans="1:11" ht="14.25" customHeight="1">
      <c r="A49" s="2588"/>
      <c r="B49" s="2493"/>
      <c r="C49" s="2610"/>
      <c r="D49" s="1220" t="s">
        <v>1499</v>
      </c>
      <c r="E49" s="2592"/>
      <c r="F49" s="652" t="s">
        <v>1500</v>
      </c>
      <c r="G49" s="2592"/>
      <c r="H49" s="753"/>
      <c r="I49" s="1135">
        <v>880.8</v>
      </c>
      <c r="J49" s="1135">
        <v>602.8</v>
      </c>
      <c r="K49" s="1136">
        <v>606.1</v>
      </c>
    </row>
    <row r="50" spans="1:11" ht="16.5" customHeight="1">
      <c r="A50" s="2588"/>
      <c r="B50" s="2493"/>
      <c r="C50" s="2583" t="s">
        <v>1501</v>
      </c>
      <c r="D50" s="2609"/>
      <c r="E50" s="1221" t="s">
        <v>1475</v>
      </c>
      <c r="F50" s="1221" t="s">
        <v>1078</v>
      </c>
      <c r="G50" s="1221" t="s">
        <v>167</v>
      </c>
      <c r="H50" s="1222"/>
      <c r="I50" s="1435">
        <f>I51+I52</f>
        <v>10526.4</v>
      </c>
      <c r="J50" s="1435">
        <f>J51+J52</f>
        <v>84210.6</v>
      </c>
      <c r="K50" s="1436">
        <f>K51+K52</f>
        <v>0</v>
      </c>
    </row>
    <row r="51" spans="1:11" ht="12.75">
      <c r="A51" s="2588"/>
      <c r="B51" s="2493"/>
      <c r="C51" s="2488" t="s">
        <v>1176</v>
      </c>
      <c r="D51" s="2489"/>
      <c r="E51" s="2497" t="s">
        <v>1475</v>
      </c>
      <c r="F51" s="2190" t="s">
        <v>1502</v>
      </c>
      <c r="G51" s="2190" t="s">
        <v>1026</v>
      </c>
      <c r="H51" s="1218"/>
      <c r="I51" s="1426">
        <f>I55+I56</f>
        <v>526.4</v>
      </c>
      <c r="J51" s="1426">
        <f>J55+J56</f>
        <v>4210.6</v>
      </c>
      <c r="K51" s="1427">
        <f>K55+K56</f>
        <v>0</v>
      </c>
    </row>
    <row r="52" spans="1:11" ht="12.75">
      <c r="A52" s="2588"/>
      <c r="B52" s="2493"/>
      <c r="C52" s="2473" t="s">
        <v>1454</v>
      </c>
      <c r="D52" s="2474"/>
      <c r="E52" s="2113"/>
      <c r="F52" s="1986"/>
      <c r="G52" s="2115"/>
      <c r="H52" s="148"/>
      <c r="I52" s="1428">
        <f>I54</f>
        <v>10000</v>
      </c>
      <c r="J52" s="1428">
        <f>J54</f>
        <v>80000</v>
      </c>
      <c r="K52" s="1429">
        <f>K54</f>
        <v>0</v>
      </c>
    </row>
    <row r="53" spans="1:11" ht="12.75">
      <c r="A53" s="2588"/>
      <c r="B53" s="2493"/>
      <c r="C53" s="2608" t="s">
        <v>1503</v>
      </c>
      <c r="D53" s="2609"/>
      <c r="E53" s="1223" t="s">
        <v>1475</v>
      </c>
      <c r="F53" s="1223" t="s">
        <v>1502</v>
      </c>
      <c r="G53" s="1223" t="s">
        <v>167</v>
      </c>
      <c r="H53" s="1224"/>
      <c r="I53" s="1443">
        <f>I54+I56</f>
        <v>10000</v>
      </c>
      <c r="J53" s="1443">
        <f>J54+J56</f>
        <v>80000</v>
      </c>
      <c r="K53" s="1444">
        <f>K54+K56</f>
        <v>0</v>
      </c>
    </row>
    <row r="54" spans="1:11" ht="21.75" customHeight="1">
      <c r="A54" s="2588"/>
      <c r="B54" s="2493"/>
      <c r="C54" s="2564" t="s">
        <v>818</v>
      </c>
      <c r="D54" s="745" t="s">
        <v>1504</v>
      </c>
      <c r="E54" s="2180" t="s">
        <v>1475</v>
      </c>
      <c r="F54" s="666" t="s">
        <v>1505</v>
      </c>
      <c r="G54" s="1957" t="s">
        <v>1026</v>
      </c>
      <c r="H54" s="1210" t="s">
        <v>1506</v>
      </c>
      <c r="I54" s="1133">
        <v>10000</v>
      </c>
      <c r="J54" s="1133">
        <v>80000</v>
      </c>
      <c r="K54" s="1134"/>
    </row>
    <row r="55" spans="1:11" ht="21.75">
      <c r="A55" s="2588"/>
      <c r="B55" s="2493"/>
      <c r="C55" s="2476"/>
      <c r="D55" s="1029" t="s">
        <v>1507</v>
      </c>
      <c r="E55" s="1957"/>
      <c r="F55" s="712" t="s">
        <v>1508</v>
      </c>
      <c r="G55" s="1957"/>
      <c r="H55" s="1081"/>
      <c r="I55" s="1447">
        <v>526.4</v>
      </c>
      <c r="J55" s="1447">
        <v>4210.6</v>
      </c>
      <c r="K55" s="1448"/>
    </row>
    <row r="56" spans="1:11" ht="16.5" customHeight="1">
      <c r="A56" s="2588"/>
      <c r="B56" s="2493"/>
      <c r="C56" s="2612"/>
      <c r="D56" s="999" t="s">
        <v>1509</v>
      </c>
      <c r="E56" s="2016"/>
      <c r="F56" s="712" t="s">
        <v>1510</v>
      </c>
      <c r="G56" s="1957"/>
      <c r="H56" s="964"/>
      <c r="I56" s="1135"/>
      <c r="J56" s="1135"/>
      <c r="K56" s="1136"/>
    </row>
    <row r="57" spans="1:11" ht="16.5" customHeight="1">
      <c r="A57" s="2588"/>
      <c r="B57" s="2493"/>
      <c r="C57" s="2583" t="s">
        <v>1511</v>
      </c>
      <c r="D57" s="2609"/>
      <c r="E57" s="1225" t="s">
        <v>1475</v>
      </c>
      <c r="F57" s="1225" t="s">
        <v>1090</v>
      </c>
      <c r="G57" s="1225" t="s">
        <v>167</v>
      </c>
      <c r="H57" s="1226"/>
      <c r="I57" s="1435">
        <f>I58+I59</f>
        <v>1000</v>
      </c>
      <c r="J57" s="1435">
        <f>J58+J59</f>
        <v>500</v>
      </c>
      <c r="K57" s="1436">
        <f>K58+K59</f>
        <v>0</v>
      </c>
    </row>
    <row r="58" spans="1:11" ht="12.75">
      <c r="A58" s="2588"/>
      <c r="B58" s="2493"/>
      <c r="C58" s="2488" t="s">
        <v>1176</v>
      </c>
      <c r="D58" s="2489"/>
      <c r="E58" s="2497" t="s">
        <v>1475</v>
      </c>
      <c r="F58" s="2190" t="s">
        <v>1512</v>
      </c>
      <c r="G58" s="2190" t="s">
        <v>1093</v>
      </c>
      <c r="H58" s="1166"/>
      <c r="I58" s="1437">
        <f>I64+I69</f>
        <v>1000</v>
      </c>
      <c r="J58" s="1437">
        <f>J64+J69</f>
        <v>500</v>
      </c>
      <c r="K58" s="1438">
        <f>K64+K69</f>
        <v>0</v>
      </c>
    </row>
    <row r="59" spans="1:11" ht="12.75">
      <c r="A59" s="2588"/>
      <c r="B59" s="2493"/>
      <c r="C59" s="2473" t="s">
        <v>1454</v>
      </c>
      <c r="D59" s="2474"/>
      <c r="E59" s="2113"/>
      <c r="F59" s="1986"/>
      <c r="G59" s="2115"/>
      <c r="H59" s="1171"/>
      <c r="I59" s="1428">
        <f>I61+I68</f>
        <v>0</v>
      </c>
      <c r="J59" s="1428">
        <f>J61+J68</f>
        <v>0</v>
      </c>
      <c r="K59" s="1429">
        <f>K61+K68</f>
        <v>0</v>
      </c>
    </row>
    <row r="60" spans="1:11" ht="15.75" customHeight="1">
      <c r="A60" s="2588"/>
      <c r="B60" s="2493"/>
      <c r="C60" s="2608" t="s">
        <v>1513</v>
      </c>
      <c r="D60" s="2609"/>
      <c r="E60" s="1227" t="s">
        <v>1475</v>
      </c>
      <c r="F60" s="1227" t="s">
        <v>1512</v>
      </c>
      <c r="G60" s="1227" t="s">
        <v>167</v>
      </c>
      <c r="H60" s="779"/>
      <c r="I60" s="1443">
        <f>I61+I64</f>
        <v>500</v>
      </c>
      <c r="J60" s="1443">
        <f>J61+J64</f>
        <v>0</v>
      </c>
      <c r="K60" s="1444">
        <f>K61+K64</f>
        <v>0</v>
      </c>
    </row>
    <row r="61" spans="1:11" ht="12.75">
      <c r="A61" s="2588"/>
      <c r="B61" s="2493"/>
      <c r="C61" s="2564" t="s">
        <v>818</v>
      </c>
      <c r="D61" s="1228" t="s">
        <v>1514</v>
      </c>
      <c r="E61" s="556" t="s">
        <v>1475</v>
      </c>
      <c r="F61" s="1227" t="s">
        <v>1512</v>
      </c>
      <c r="G61" s="1227" t="s">
        <v>167</v>
      </c>
      <c r="H61" s="779"/>
      <c r="I61" s="1443">
        <f>I62+I63</f>
        <v>0</v>
      </c>
      <c r="J61" s="1443">
        <f>J62+J63</f>
        <v>0</v>
      </c>
      <c r="K61" s="1444">
        <f>K62+K63</f>
        <v>0</v>
      </c>
    </row>
    <row r="62" spans="1:11" ht="12.75">
      <c r="A62" s="2588"/>
      <c r="B62" s="2493"/>
      <c r="C62" s="2585"/>
      <c r="D62" s="549" t="s">
        <v>1515</v>
      </c>
      <c r="E62" s="2180" t="s">
        <v>1475</v>
      </c>
      <c r="F62" s="651"/>
      <c r="G62" s="1957" t="s">
        <v>1093</v>
      </c>
      <c r="H62" s="1229"/>
      <c r="I62" s="1447"/>
      <c r="J62" s="1447"/>
      <c r="K62" s="1448"/>
    </row>
    <row r="63" spans="1:11" ht="12.75">
      <c r="A63" s="2588"/>
      <c r="B63" s="2493"/>
      <c r="C63" s="2585"/>
      <c r="D63" s="550" t="s">
        <v>1516</v>
      </c>
      <c r="E63" s="2016"/>
      <c r="F63" s="652" t="s">
        <v>1517</v>
      </c>
      <c r="G63" s="1957"/>
      <c r="H63" s="1229" t="s">
        <v>1518</v>
      </c>
      <c r="I63" s="1135"/>
      <c r="J63" s="1135"/>
      <c r="K63" s="1136"/>
    </row>
    <row r="64" spans="1:11" ht="12.75">
      <c r="A64" s="2588"/>
      <c r="B64" s="2493"/>
      <c r="C64" s="2585"/>
      <c r="D64" s="1230" t="s">
        <v>1519</v>
      </c>
      <c r="E64" s="1231" t="s">
        <v>1475</v>
      </c>
      <c r="F64" s="1227" t="s">
        <v>1512</v>
      </c>
      <c r="G64" s="1227" t="s">
        <v>167</v>
      </c>
      <c r="H64" s="779"/>
      <c r="I64" s="1443">
        <f>I65+I66</f>
        <v>500</v>
      </c>
      <c r="J64" s="1443">
        <f>J65+J66</f>
        <v>0</v>
      </c>
      <c r="K64" s="1444">
        <f>K65+K66</f>
        <v>0</v>
      </c>
    </row>
    <row r="65" spans="1:11" ht="12.75">
      <c r="A65" s="2588"/>
      <c r="B65" s="2493"/>
      <c r="C65" s="2585"/>
      <c r="D65" s="1232" t="s">
        <v>1520</v>
      </c>
      <c r="E65" s="2180" t="s">
        <v>1475</v>
      </c>
      <c r="F65" s="651"/>
      <c r="G65" s="2190" t="s">
        <v>1093</v>
      </c>
      <c r="H65" s="1210"/>
      <c r="I65" s="1451"/>
      <c r="J65" s="1451"/>
      <c r="K65" s="1452"/>
    </row>
    <row r="66" spans="1:11" ht="12.75">
      <c r="A66" s="2588"/>
      <c r="B66" s="2493"/>
      <c r="C66" s="2586"/>
      <c r="D66" s="550" t="s">
        <v>1520</v>
      </c>
      <c r="E66" s="2016"/>
      <c r="F66" s="652" t="s">
        <v>1521</v>
      </c>
      <c r="G66" s="2115"/>
      <c r="H66" s="1210"/>
      <c r="I66" s="1451">
        <v>500</v>
      </c>
      <c r="J66" s="1451"/>
      <c r="K66" s="1452"/>
    </row>
    <row r="67" spans="1:11" ht="16.5" customHeight="1">
      <c r="A67" s="2588"/>
      <c r="B67" s="2493"/>
      <c r="C67" s="2608" t="s">
        <v>1522</v>
      </c>
      <c r="D67" s="2609"/>
      <c r="E67" s="1231" t="s">
        <v>1475</v>
      </c>
      <c r="F67" s="1227" t="s">
        <v>1512</v>
      </c>
      <c r="G67" s="1227" t="s">
        <v>167</v>
      </c>
      <c r="H67" s="779"/>
      <c r="I67" s="1443">
        <f>I68+I69</f>
        <v>500</v>
      </c>
      <c r="J67" s="1443">
        <f>J68+J69</f>
        <v>500</v>
      </c>
      <c r="K67" s="1444">
        <f>K68+K69</f>
        <v>0</v>
      </c>
    </row>
    <row r="68" spans="1:11" ht="12.75">
      <c r="A68" s="2588"/>
      <c r="B68" s="2493"/>
      <c r="C68" s="2475" t="s">
        <v>994</v>
      </c>
      <c r="D68" s="1232" t="s">
        <v>1523</v>
      </c>
      <c r="E68" s="2180" t="s">
        <v>1475</v>
      </c>
      <c r="F68" s="919" t="s">
        <v>1524</v>
      </c>
      <c r="G68" s="2472" t="s">
        <v>1093</v>
      </c>
      <c r="H68" s="1219" t="s">
        <v>1518</v>
      </c>
      <c r="I68" s="1137"/>
      <c r="J68" s="1137"/>
      <c r="K68" s="1138"/>
    </row>
    <row r="69" spans="1:11" ht="12.75">
      <c r="A69" s="2588"/>
      <c r="B69" s="2536"/>
      <c r="C69" s="2610"/>
      <c r="D69" s="550" t="s">
        <v>1520</v>
      </c>
      <c r="E69" s="2016"/>
      <c r="F69" s="652" t="s">
        <v>1525</v>
      </c>
      <c r="G69" s="1979"/>
      <c r="H69" s="753"/>
      <c r="I69" s="1135">
        <v>500</v>
      </c>
      <c r="J69" s="1135">
        <v>500</v>
      </c>
      <c r="K69" s="1136"/>
    </row>
    <row r="70" spans="1:11" ht="26.25" customHeight="1">
      <c r="A70" s="2588"/>
      <c r="B70" s="2532" t="s">
        <v>1526</v>
      </c>
      <c r="C70" s="2546" t="s">
        <v>1527</v>
      </c>
      <c r="D70" s="2611"/>
      <c r="E70" s="1198" t="s">
        <v>1475</v>
      </c>
      <c r="F70" s="1198" t="s">
        <v>1528</v>
      </c>
      <c r="G70" s="1198" t="s">
        <v>167</v>
      </c>
      <c r="H70" s="1199"/>
      <c r="I70" s="1435">
        <f>I71+I72</f>
        <v>135</v>
      </c>
      <c r="J70" s="1435">
        <f>J71+J72</f>
        <v>135</v>
      </c>
      <c r="K70" s="1436">
        <f>K71+K72</f>
        <v>135</v>
      </c>
    </row>
    <row r="71" spans="1:11" ht="12.75">
      <c r="A71" s="2588"/>
      <c r="B71" s="2493"/>
      <c r="C71" s="2488" t="s">
        <v>1176</v>
      </c>
      <c r="D71" s="2489"/>
      <c r="E71" s="2497" t="s">
        <v>1475</v>
      </c>
      <c r="F71" s="2190" t="s">
        <v>1529</v>
      </c>
      <c r="G71" s="2190" t="s">
        <v>167</v>
      </c>
      <c r="H71" s="1166"/>
      <c r="I71" s="1437">
        <f>I75</f>
        <v>135</v>
      </c>
      <c r="J71" s="1437">
        <f>J75</f>
        <v>135</v>
      </c>
      <c r="K71" s="1438">
        <f>K75</f>
        <v>135</v>
      </c>
    </row>
    <row r="72" spans="1:11" ht="12.75">
      <c r="A72" s="2588"/>
      <c r="B72" s="2493"/>
      <c r="C72" s="2473" t="s">
        <v>1454</v>
      </c>
      <c r="D72" s="2474"/>
      <c r="E72" s="2113"/>
      <c r="F72" s="1986"/>
      <c r="G72" s="2115"/>
      <c r="H72" s="1171"/>
      <c r="I72" s="1439">
        <f>I74</f>
        <v>0</v>
      </c>
      <c r="J72" s="1439">
        <f>J74</f>
        <v>0</v>
      </c>
      <c r="K72" s="1440">
        <f>K74</f>
        <v>0</v>
      </c>
    </row>
    <row r="73" spans="1:11" ht="26.25" customHeight="1">
      <c r="A73" s="2588"/>
      <c r="B73" s="2493"/>
      <c r="C73" s="2603" t="s">
        <v>1530</v>
      </c>
      <c r="D73" s="2560"/>
      <c r="E73" s="1234" t="s">
        <v>1475</v>
      </c>
      <c r="F73" s="1234" t="s">
        <v>1529</v>
      </c>
      <c r="G73" s="1234" t="s">
        <v>167</v>
      </c>
      <c r="H73" s="1235"/>
      <c r="I73" s="1453">
        <f>I74+I75</f>
        <v>135</v>
      </c>
      <c r="J73" s="1453">
        <f>J74+J75</f>
        <v>135</v>
      </c>
      <c r="K73" s="1454">
        <f>K74+K75</f>
        <v>135</v>
      </c>
    </row>
    <row r="74" spans="1:11" ht="24" customHeight="1">
      <c r="A74" s="2588"/>
      <c r="B74" s="2493"/>
      <c r="C74" s="2564" t="s">
        <v>818</v>
      </c>
      <c r="D74" s="650" t="s">
        <v>1531</v>
      </c>
      <c r="E74" s="2180" t="s">
        <v>1475</v>
      </c>
      <c r="F74" s="919" t="s">
        <v>1532</v>
      </c>
      <c r="G74" s="2604" t="s">
        <v>1026</v>
      </c>
      <c r="H74" s="1237" t="s">
        <v>1506</v>
      </c>
      <c r="I74" s="1137"/>
      <c r="J74" s="1137"/>
      <c r="K74" s="1138"/>
    </row>
    <row r="75" spans="1:11" ht="24.75" customHeight="1" thickBot="1">
      <c r="A75" s="2613"/>
      <c r="B75" s="2494"/>
      <c r="C75" s="2477"/>
      <c r="D75" s="1238" t="s">
        <v>1533</v>
      </c>
      <c r="E75" s="2582"/>
      <c r="F75" s="1239" t="s">
        <v>1534</v>
      </c>
      <c r="G75" s="2605"/>
      <c r="H75" s="1240"/>
      <c r="I75" s="1455">
        <v>135</v>
      </c>
      <c r="J75" s="1455">
        <v>135</v>
      </c>
      <c r="K75" s="1456">
        <v>135</v>
      </c>
    </row>
    <row r="76" spans="1:11" ht="41.25" customHeight="1">
      <c r="A76" s="1156">
        <v>60</v>
      </c>
      <c r="B76" s="1157"/>
      <c r="C76" s="2606" t="s">
        <v>1535</v>
      </c>
      <c r="D76" s="2607"/>
      <c r="E76" s="1158" t="s">
        <v>1536</v>
      </c>
      <c r="F76" s="1158" t="s">
        <v>1537</v>
      </c>
      <c r="G76" s="1159" t="s">
        <v>167</v>
      </c>
      <c r="H76" s="1179"/>
      <c r="I76" s="1161">
        <f>I77+I78</f>
        <v>10</v>
      </c>
      <c r="J76" s="1424">
        <f>J77+J78</f>
        <v>10</v>
      </c>
      <c r="K76" s="1425">
        <f>K77+K78</f>
        <v>10</v>
      </c>
    </row>
    <row r="77" spans="1:11" ht="15.75" customHeight="1">
      <c r="A77" s="1162"/>
      <c r="B77" s="1163"/>
      <c r="C77" s="2488" t="s">
        <v>1176</v>
      </c>
      <c r="D77" s="2489"/>
      <c r="E77" s="2497" t="s">
        <v>1536</v>
      </c>
      <c r="F77" s="2190" t="s">
        <v>1538</v>
      </c>
      <c r="G77" s="2190" t="s">
        <v>167</v>
      </c>
      <c r="H77" s="1166"/>
      <c r="I77" s="1426">
        <f>I79</f>
        <v>10</v>
      </c>
      <c r="J77" s="1426">
        <f>J79</f>
        <v>10</v>
      </c>
      <c r="K77" s="1427">
        <f>K79</f>
        <v>10</v>
      </c>
    </row>
    <row r="78" spans="1:11" ht="12.75" customHeight="1">
      <c r="A78" s="1168"/>
      <c r="B78" s="1169"/>
      <c r="C78" s="2473" t="s">
        <v>1454</v>
      </c>
      <c r="D78" s="2474"/>
      <c r="E78" s="2113"/>
      <c r="F78" s="1986"/>
      <c r="G78" s="2115"/>
      <c r="H78" s="1171"/>
      <c r="I78" s="1428"/>
      <c r="J78" s="1428"/>
      <c r="K78" s="1429"/>
    </row>
    <row r="79" spans="1:11" ht="27" customHeight="1" thickBot="1">
      <c r="A79" s="1173"/>
      <c r="B79" s="1174"/>
      <c r="C79" s="1242" t="s">
        <v>1049</v>
      </c>
      <c r="D79" s="1243" t="s">
        <v>1467</v>
      </c>
      <c r="E79" s="675" t="s">
        <v>1536</v>
      </c>
      <c r="F79" s="675" t="s">
        <v>1539</v>
      </c>
      <c r="G79" s="1244" t="s">
        <v>973</v>
      </c>
      <c r="H79" s="1245"/>
      <c r="I79" s="1246">
        <v>10</v>
      </c>
      <c r="J79" s="1430">
        <v>10</v>
      </c>
      <c r="K79" s="1431">
        <v>10</v>
      </c>
    </row>
    <row r="80" spans="1:11" ht="45.75" customHeight="1">
      <c r="A80" s="1247"/>
      <c r="B80" s="1248"/>
      <c r="C80" s="1249"/>
      <c r="D80" s="1250"/>
      <c r="E80" s="151"/>
      <c r="F80" s="599"/>
      <c r="G80" s="1251"/>
      <c r="H80" s="151"/>
      <c r="I80" s="1188"/>
      <c r="J80" s="1457"/>
      <c r="K80" s="1188"/>
    </row>
    <row r="81" spans="1:11" ht="53.25" customHeight="1">
      <c r="A81" s="1252"/>
      <c r="B81" s="1253"/>
      <c r="C81" s="1254"/>
      <c r="D81" s="1255"/>
      <c r="E81" s="154"/>
      <c r="F81" s="800"/>
      <c r="G81" s="1257"/>
      <c r="H81" s="1432" t="s">
        <v>1756</v>
      </c>
      <c r="I81" s="1192"/>
      <c r="J81" s="1192"/>
      <c r="K81" s="1192"/>
    </row>
    <row r="82" spans="1:11" ht="30.75" customHeight="1">
      <c r="A82" s="1162">
        <v>61</v>
      </c>
      <c r="B82" s="1258"/>
      <c r="C82" s="2530" t="s">
        <v>1541</v>
      </c>
      <c r="D82" s="2602"/>
      <c r="E82" s="1259" t="s">
        <v>1542</v>
      </c>
      <c r="F82" s="1259" t="s">
        <v>1543</v>
      </c>
      <c r="G82" s="1259" t="s">
        <v>167</v>
      </c>
      <c r="H82" s="1260"/>
      <c r="I82" s="1458">
        <f>I83+I84</f>
        <v>1300</v>
      </c>
      <c r="J82" s="1458">
        <f>J83+J84</f>
        <v>2169.2</v>
      </c>
      <c r="K82" s="1459">
        <f>K83+K84</f>
        <v>2243.1</v>
      </c>
    </row>
    <row r="83" spans="1:11" ht="14.25" customHeight="1">
      <c r="A83" s="1162"/>
      <c r="B83" s="1258"/>
      <c r="C83" s="2488" t="s">
        <v>1176</v>
      </c>
      <c r="D83" s="2489"/>
      <c r="E83" s="2497" t="s">
        <v>1544</v>
      </c>
      <c r="F83" s="2190" t="s">
        <v>1545</v>
      </c>
      <c r="G83" s="2190" t="s">
        <v>167</v>
      </c>
      <c r="H83" s="1166"/>
      <c r="I83" s="1426">
        <f>I85+I86</f>
        <v>1300</v>
      </c>
      <c r="J83" s="1426">
        <f>J85+J86</f>
        <v>2169.2</v>
      </c>
      <c r="K83" s="1427">
        <f>K85+K86</f>
        <v>2243.1</v>
      </c>
    </row>
    <row r="84" spans="1:11" ht="10.5" customHeight="1">
      <c r="A84" s="1168"/>
      <c r="B84" s="1262"/>
      <c r="C84" s="2473" t="s">
        <v>1454</v>
      </c>
      <c r="D84" s="2474"/>
      <c r="E84" s="2113"/>
      <c r="F84" s="1986"/>
      <c r="G84" s="2115"/>
      <c r="H84" s="1171"/>
      <c r="I84" s="1428"/>
      <c r="J84" s="1428"/>
      <c r="K84" s="1429"/>
    </row>
    <row r="85" spans="1:11" ht="15" customHeight="1">
      <c r="A85" s="2541"/>
      <c r="B85" s="2570"/>
      <c r="C85" s="2208" t="s">
        <v>994</v>
      </c>
      <c r="D85" s="1021" t="s">
        <v>1124</v>
      </c>
      <c r="E85" s="1957" t="s">
        <v>1542</v>
      </c>
      <c r="F85" s="1957" t="s">
        <v>1546</v>
      </c>
      <c r="G85" s="1210" t="s">
        <v>1093</v>
      </c>
      <c r="H85" s="1210"/>
      <c r="I85" s="1133">
        <v>1300</v>
      </c>
      <c r="J85" s="1133">
        <v>2169.2</v>
      </c>
      <c r="K85" s="1134">
        <v>2243.1</v>
      </c>
    </row>
    <row r="86" spans="1:11" ht="21" customHeight="1" thickBot="1">
      <c r="A86" s="2600"/>
      <c r="B86" s="2601"/>
      <c r="C86" s="2209"/>
      <c r="D86" s="554" t="s">
        <v>1126</v>
      </c>
      <c r="E86" s="2582"/>
      <c r="F86" s="2582"/>
      <c r="G86" s="1240" t="s">
        <v>1028</v>
      </c>
      <c r="H86" s="1240"/>
      <c r="I86" s="1455"/>
      <c r="J86" s="1455"/>
      <c r="K86" s="1456"/>
    </row>
    <row r="87" spans="1:11" ht="30" customHeight="1">
      <c r="A87" s="2596">
        <v>62</v>
      </c>
      <c r="B87" s="2597"/>
      <c r="C87" s="2598" t="s">
        <v>1547</v>
      </c>
      <c r="D87" s="2599"/>
      <c r="E87" s="1158" t="s">
        <v>1548</v>
      </c>
      <c r="F87" s="1158" t="s">
        <v>1549</v>
      </c>
      <c r="G87" s="1158" t="s">
        <v>167</v>
      </c>
      <c r="H87" s="1159"/>
      <c r="I87" s="1424">
        <f>I88+I89</f>
        <v>5510.2</v>
      </c>
      <c r="J87" s="1424">
        <f>J88+J89</f>
        <v>5619.4</v>
      </c>
      <c r="K87" s="1425">
        <f>K88+K89</f>
        <v>5819.3</v>
      </c>
    </row>
    <row r="88" spans="1:11" ht="12" customHeight="1">
      <c r="A88" s="2541"/>
      <c r="B88" s="2505"/>
      <c r="C88" s="2488" t="s">
        <v>1176</v>
      </c>
      <c r="D88" s="2489"/>
      <c r="E88" s="2497" t="s">
        <v>1548</v>
      </c>
      <c r="F88" s="2190" t="s">
        <v>1550</v>
      </c>
      <c r="G88" s="2190" t="s">
        <v>167</v>
      </c>
      <c r="H88" s="1166"/>
      <c r="I88" s="1437">
        <f>I90+I94+I97+I102</f>
        <v>5510.2</v>
      </c>
      <c r="J88" s="1437">
        <f>J90+J94+J97+J102</f>
        <v>5619.4</v>
      </c>
      <c r="K88" s="1438">
        <f>K90+K94+K97+K102</f>
        <v>5819.3</v>
      </c>
    </row>
    <row r="89" spans="1:11" ht="10.5" customHeight="1">
      <c r="A89" s="2542"/>
      <c r="B89" s="2536"/>
      <c r="C89" s="2473" t="s">
        <v>1454</v>
      </c>
      <c r="D89" s="2474"/>
      <c r="E89" s="2113"/>
      <c r="F89" s="1986"/>
      <c r="G89" s="2115"/>
      <c r="H89" s="1171"/>
      <c r="I89" s="1428"/>
      <c r="J89" s="1428"/>
      <c r="K89" s="1429"/>
    </row>
    <row r="90" spans="1:11" ht="14.25" customHeight="1">
      <c r="A90" s="2587"/>
      <c r="B90" s="2589"/>
      <c r="C90" s="2579" t="s">
        <v>1551</v>
      </c>
      <c r="D90" s="1984"/>
      <c r="E90" s="1225" t="s">
        <v>1548</v>
      </c>
      <c r="F90" s="1225" t="s">
        <v>1130</v>
      </c>
      <c r="G90" s="1225" t="s">
        <v>167</v>
      </c>
      <c r="H90" s="1226"/>
      <c r="I90" s="1460">
        <f>I91+I92+I93</f>
        <v>2841.4</v>
      </c>
      <c r="J90" s="1460">
        <f>J91+J92+J93</f>
        <v>2955.1</v>
      </c>
      <c r="K90" s="1461">
        <f>K91+K92+K93</f>
        <v>3073.3</v>
      </c>
    </row>
    <row r="91" spans="1:11" ht="12" customHeight="1">
      <c r="A91" s="2588"/>
      <c r="B91" s="2075"/>
      <c r="C91" s="2564" t="s">
        <v>994</v>
      </c>
      <c r="D91" s="1265" t="s">
        <v>1552</v>
      </c>
      <c r="E91" s="2591" t="s">
        <v>1548</v>
      </c>
      <c r="F91" s="2180" t="s">
        <v>1553</v>
      </c>
      <c r="G91" s="1212" t="s">
        <v>973</v>
      </c>
      <c r="H91" s="1212"/>
      <c r="I91" s="1133">
        <v>2841.4</v>
      </c>
      <c r="J91" s="1133">
        <v>2955.1</v>
      </c>
      <c r="K91" s="1134">
        <v>3073.3</v>
      </c>
    </row>
    <row r="92" spans="1:11" ht="9.75" customHeight="1">
      <c r="A92" s="2588"/>
      <c r="B92" s="2075"/>
      <c r="C92" s="2585"/>
      <c r="D92" s="807" t="s">
        <v>1554</v>
      </c>
      <c r="E92" s="2591"/>
      <c r="F92" s="2101"/>
      <c r="G92" s="1212" t="s">
        <v>988</v>
      </c>
      <c r="H92" s="1212"/>
      <c r="I92" s="1447"/>
      <c r="J92" s="1447"/>
      <c r="K92" s="1448"/>
    </row>
    <row r="93" spans="1:11" ht="9.75" customHeight="1">
      <c r="A93" s="2588"/>
      <c r="B93" s="2075"/>
      <c r="C93" s="2586"/>
      <c r="D93" s="1266" t="s">
        <v>1555</v>
      </c>
      <c r="E93" s="2592"/>
      <c r="F93" s="1937"/>
      <c r="G93" s="1267" t="s">
        <v>977</v>
      </c>
      <c r="H93" s="1267"/>
      <c r="I93" s="1135"/>
      <c r="J93" s="1135"/>
      <c r="K93" s="1136"/>
    </row>
    <row r="94" spans="1:11" ht="12.75" customHeight="1">
      <c r="A94" s="2588"/>
      <c r="B94" s="2075"/>
      <c r="C94" s="2593" t="s">
        <v>1556</v>
      </c>
      <c r="D94" s="1984"/>
      <c r="E94" s="1225" t="s">
        <v>1557</v>
      </c>
      <c r="F94" s="1225" t="s">
        <v>1134</v>
      </c>
      <c r="G94" s="1225" t="s">
        <v>167</v>
      </c>
      <c r="H94" s="1268"/>
      <c r="I94" s="1460">
        <f aca="true" t="shared" si="2" ref="I94:K95">I95</f>
        <v>624</v>
      </c>
      <c r="J94" s="1460">
        <f t="shared" si="2"/>
        <v>668.1</v>
      </c>
      <c r="K94" s="1461">
        <f t="shared" si="2"/>
        <v>700</v>
      </c>
    </row>
    <row r="95" spans="1:11" ht="14.25" customHeight="1">
      <c r="A95" s="2588"/>
      <c r="B95" s="2075"/>
      <c r="C95" s="2594" t="s">
        <v>1049</v>
      </c>
      <c r="D95" s="1269" t="s">
        <v>1133</v>
      </c>
      <c r="E95" s="2180" t="s">
        <v>1557</v>
      </c>
      <c r="F95" s="1227" t="s">
        <v>1558</v>
      </c>
      <c r="G95" s="1270" t="s">
        <v>167</v>
      </c>
      <c r="H95" s="1271"/>
      <c r="I95" s="1443">
        <f t="shared" si="2"/>
        <v>624</v>
      </c>
      <c r="J95" s="1467">
        <f t="shared" si="2"/>
        <v>668.1</v>
      </c>
      <c r="K95" s="1462">
        <f t="shared" si="2"/>
        <v>700</v>
      </c>
    </row>
    <row r="96" spans="1:11" ht="13.5" customHeight="1">
      <c r="A96" s="2588"/>
      <c r="B96" s="2075"/>
      <c r="C96" s="2595"/>
      <c r="D96" s="541" t="s">
        <v>1559</v>
      </c>
      <c r="E96" s="1937"/>
      <c r="F96" s="718" t="s">
        <v>1558</v>
      </c>
      <c r="G96" s="1081" t="s">
        <v>973</v>
      </c>
      <c r="H96" s="1081"/>
      <c r="I96" s="1463">
        <v>624</v>
      </c>
      <c r="J96" s="1463">
        <v>668.1</v>
      </c>
      <c r="K96" s="1464">
        <v>700</v>
      </c>
    </row>
    <row r="97" spans="1:11" ht="15" customHeight="1">
      <c r="A97" s="2588"/>
      <c r="B97" s="2075"/>
      <c r="C97" s="2583" t="s">
        <v>1560</v>
      </c>
      <c r="D97" s="2584"/>
      <c r="E97" s="1225" t="s">
        <v>1557</v>
      </c>
      <c r="F97" s="1225" t="s">
        <v>1138</v>
      </c>
      <c r="G97" s="1225" t="s">
        <v>167</v>
      </c>
      <c r="H97" s="1268"/>
      <c r="I97" s="1460">
        <f>I98+I99+I100+I101</f>
        <v>1240.9</v>
      </c>
      <c r="J97" s="1460">
        <f>J98+J99+J100+J101</f>
        <v>1129.1</v>
      </c>
      <c r="K97" s="1461">
        <f>K98+K99+K100+K101</f>
        <v>846</v>
      </c>
    </row>
    <row r="98" spans="1:11" ht="13.5" customHeight="1">
      <c r="A98" s="2588"/>
      <c r="B98" s="2075"/>
      <c r="C98" s="2564" t="s">
        <v>994</v>
      </c>
      <c r="D98" s="492" t="s">
        <v>1552</v>
      </c>
      <c r="E98" s="1957" t="s">
        <v>1548</v>
      </c>
      <c r="F98" s="2180" t="s">
        <v>1561</v>
      </c>
      <c r="G98" s="1210" t="s">
        <v>973</v>
      </c>
      <c r="H98" s="1210"/>
      <c r="I98" s="1133">
        <v>1240.9</v>
      </c>
      <c r="J98" s="1133">
        <v>1129.1</v>
      </c>
      <c r="K98" s="1134">
        <v>846</v>
      </c>
    </row>
    <row r="99" spans="1:11" ht="21">
      <c r="A99" s="2588"/>
      <c r="B99" s="2075"/>
      <c r="C99" s="2585"/>
      <c r="D99" s="554" t="s">
        <v>1126</v>
      </c>
      <c r="E99" s="1957"/>
      <c r="F99" s="2101"/>
      <c r="G99" s="964" t="s">
        <v>1028</v>
      </c>
      <c r="H99" s="964"/>
      <c r="I99" s="1451"/>
      <c r="J99" s="1451"/>
      <c r="K99" s="1452"/>
    </row>
    <row r="100" spans="1:11" ht="10.5" customHeight="1">
      <c r="A100" s="2588"/>
      <c r="B100" s="2075"/>
      <c r="C100" s="2585"/>
      <c r="D100" s="807" t="s">
        <v>1554</v>
      </c>
      <c r="E100" s="1957"/>
      <c r="F100" s="2101"/>
      <c r="G100" s="964" t="s">
        <v>988</v>
      </c>
      <c r="H100" s="964"/>
      <c r="I100" s="1451"/>
      <c r="J100" s="1451"/>
      <c r="K100" s="1452"/>
    </row>
    <row r="101" spans="1:11" ht="11.25" customHeight="1">
      <c r="A101" s="2588"/>
      <c r="B101" s="2075"/>
      <c r="C101" s="2586"/>
      <c r="D101" s="1272" t="s">
        <v>1562</v>
      </c>
      <c r="E101" s="1986"/>
      <c r="F101" s="1937"/>
      <c r="G101" s="753" t="s">
        <v>1093</v>
      </c>
      <c r="H101" s="753"/>
      <c r="I101" s="1135"/>
      <c r="J101" s="1135"/>
      <c r="K101" s="1136"/>
    </row>
    <row r="102" spans="1:11" ht="17.25" customHeight="1">
      <c r="A102" s="2588"/>
      <c r="B102" s="2075"/>
      <c r="C102" s="2579" t="s">
        <v>1563</v>
      </c>
      <c r="D102" s="1984"/>
      <c r="E102" s="1225" t="s">
        <v>1557</v>
      </c>
      <c r="F102" s="1273" t="s">
        <v>1549</v>
      </c>
      <c r="G102" s="1273" t="s">
        <v>167</v>
      </c>
      <c r="H102" s="1274"/>
      <c r="I102" s="1465">
        <f>I103+I106</f>
        <v>803.9</v>
      </c>
      <c r="J102" s="1465">
        <f>J103+J106</f>
        <v>867.1</v>
      </c>
      <c r="K102" s="1466">
        <f>K103+K106</f>
        <v>1200</v>
      </c>
    </row>
    <row r="103" spans="1:11" ht="24.75" customHeight="1">
      <c r="A103" s="2588"/>
      <c r="B103" s="2075"/>
      <c r="C103" s="2564" t="s">
        <v>994</v>
      </c>
      <c r="D103" s="1276" t="s">
        <v>1564</v>
      </c>
      <c r="E103" s="2180" t="s">
        <v>1548</v>
      </c>
      <c r="F103" s="778" t="s">
        <v>1565</v>
      </c>
      <c r="G103" s="1277" t="s">
        <v>167</v>
      </c>
      <c r="H103" s="1278"/>
      <c r="I103" s="1467">
        <f>I104+I105</f>
        <v>603.9</v>
      </c>
      <c r="J103" s="1467">
        <f>J104+J105</f>
        <v>659.1</v>
      </c>
      <c r="K103" s="1462">
        <f>K104+K105</f>
        <v>1000</v>
      </c>
    </row>
    <row r="104" spans="1:11" ht="12" customHeight="1">
      <c r="A104" s="2588"/>
      <c r="B104" s="2075"/>
      <c r="C104" s="2580"/>
      <c r="D104" s="1279" t="s">
        <v>1566</v>
      </c>
      <c r="E104" s="1957"/>
      <c r="F104" s="651" t="s">
        <v>1565</v>
      </c>
      <c r="G104" s="1280" t="s">
        <v>973</v>
      </c>
      <c r="H104" s="1212"/>
      <c r="I104" s="1447">
        <v>603.9</v>
      </c>
      <c r="J104" s="1447">
        <v>659.1</v>
      </c>
      <c r="K104" s="1448">
        <v>1000</v>
      </c>
    </row>
    <row r="105" spans="1:11" ht="12.75" customHeight="1">
      <c r="A105" s="2588"/>
      <c r="B105" s="2075"/>
      <c r="C105" s="2580"/>
      <c r="D105" s="1281" t="s">
        <v>1567</v>
      </c>
      <c r="E105" s="2115"/>
      <c r="F105" s="652" t="s">
        <v>1565</v>
      </c>
      <c r="G105" s="1282" t="s">
        <v>988</v>
      </c>
      <c r="H105" s="753"/>
      <c r="I105" s="1135"/>
      <c r="J105" s="1135"/>
      <c r="K105" s="1136"/>
    </row>
    <row r="106" spans="1:11" ht="13.5" customHeight="1">
      <c r="A106" s="2588"/>
      <c r="B106" s="2075"/>
      <c r="C106" s="2580"/>
      <c r="D106" s="1276" t="s">
        <v>1568</v>
      </c>
      <c r="E106" s="2180" t="s">
        <v>1548</v>
      </c>
      <c r="F106" s="778" t="s">
        <v>1569</v>
      </c>
      <c r="G106" s="1283" t="s">
        <v>167</v>
      </c>
      <c r="H106" s="1284"/>
      <c r="I106" s="1467">
        <f>I107</f>
        <v>200</v>
      </c>
      <c r="J106" s="1467">
        <f>J107</f>
        <v>208</v>
      </c>
      <c r="K106" s="1462">
        <f>K107</f>
        <v>200</v>
      </c>
    </row>
    <row r="107" spans="1:11" ht="14.25" customHeight="1" thickBot="1">
      <c r="A107" s="2575"/>
      <c r="B107" s="2590"/>
      <c r="C107" s="2581"/>
      <c r="D107" s="1285" t="s">
        <v>1566</v>
      </c>
      <c r="E107" s="2582"/>
      <c r="F107" s="793" t="s">
        <v>1569</v>
      </c>
      <c r="G107" s="1286" t="s">
        <v>973</v>
      </c>
      <c r="H107" s="1287"/>
      <c r="I107" s="1455">
        <v>200</v>
      </c>
      <c r="J107" s="1455">
        <v>208</v>
      </c>
      <c r="K107" s="1456">
        <v>200</v>
      </c>
    </row>
    <row r="108" spans="1:11" ht="41.25" customHeight="1">
      <c r="A108" s="2480">
        <v>63</v>
      </c>
      <c r="B108" s="2543"/>
      <c r="C108" s="2544" t="s">
        <v>1570</v>
      </c>
      <c r="D108" s="2558"/>
      <c r="E108" s="1259" t="s">
        <v>1548</v>
      </c>
      <c r="F108" s="1259" t="s">
        <v>1149</v>
      </c>
      <c r="G108" s="1259" t="s">
        <v>167</v>
      </c>
      <c r="H108" s="1260"/>
      <c r="I108" s="1458">
        <f>I109+I110</f>
        <v>400</v>
      </c>
      <c r="J108" s="1458">
        <f>J109+J110</f>
        <v>464.20000000000005</v>
      </c>
      <c r="K108" s="1459">
        <f>K109+K110</f>
        <v>716.9</v>
      </c>
    </row>
    <row r="109" spans="1:11" ht="12.75" customHeight="1">
      <c r="A109" s="2541"/>
      <c r="B109" s="2505"/>
      <c r="C109" s="2488" t="s">
        <v>1176</v>
      </c>
      <c r="D109" s="2489"/>
      <c r="E109" s="2497" t="s">
        <v>1548</v>
      </c>
      <c r="F109" s="2190" t="s">
        <v>1571</v>
      </c>
      <c r="G109" s="2190" t="s">
        <v>167</v>
      </c>
      <c r="H109" s="1166"/>
      <c r="I109" s="1437">
        <f>I112+I114+I116</f>
        <v>400</v>
      </c>
      <c r="J109" s="1437">
        <f>J112+J114+J116</f>
        <v>464.20000000000005</v>
      </c>
      <c r="K109" s="1438">
        <f>K112+K114+K116</f>
        <v>716.9</v>
      </c>
    </row>
    <row r="110" spans="1:11" ht="12" customHeight="1">
      <c r="A110" s="2542"/>
      <c r="B110" s="2536"/>
      <c r="C110" s="2473" t="s">
        <v>1454</v>
      </c>
      <c r="D110" s="2474"/>
      <c r="E110" s="2113"/>
      <c r="F110" s="1986"/>
      <c r="G110" s="2115"/>
      <c r="H110" s="1171"/>
      <c r="I110" s="1439"/>
      <c r="J110" s="1439"/>
      <c r="K110" s="1440"/>
    </row>
    <row r="111" spans="1:11" ht="21.75" customHeight="1">
      <c r="A111" s="2573"/>
      <c r="B111" s="2576"/>
      <c r="C111" s="2579" t="s">
        <v>1572</v>
      </c>
      <c r="D111" s="1981"/>
      <c r="E111" s="1225" t="s">
        <v>1557</v>
      </c>
      <c r="F111" s="1225" t="s">
        <v>1151</v>
      </c>
      <c r="G111" s="1225" t="s">
        <v>167</v>
      </c>
      <c r="H111" s="1268"/>
      <c r="I111" s="1460">
        <f>I112</f>
        <v>100</v>
      </c>
      <c r="J111" s="1460">
        <f>J112</f>
        <v>160.1</v>
      </c>
      <c r="K111" s="1461">
        <f>K112</f>
        <v>116.8</v>
      </c>
    </row>
    <row r="112" spans="1:11" ht="17.25" customHeight="1">
      <c r="A112" s="2574"/>
      <c r="B112" s="2577"/>
      <c r="C112" s="1288" t="s">
        <v>1049</v>
      </c>
      <c r="D112" s="1289" t="s">
        <v>1552</v>
      </c>
      <c r="E112" s="591" t="s">
        <v>1557</v>
      </c>
      <c r="F112" s="591" t="s">
        <v>1573</v>
      </c>
      <c r="G112" s="763" t="s">
        <v>973</v>
      </c>
      <c r="H112" s="763"/>
      <c r="I112" s="1139">
        <v>100</v>
      </c>
      <c r="J112" s="1139">
        <v>160.1</v>
      </c>
      <c r="K112" s="1140">
        <v>116.8</v>
      </c>
    </row>
    <row r="113" spans="1:11" ht="21.75" customHeight="1">
      <c r="A113" s="2574"/>
      <c r="B113" s="2577"/>
      <c r="C113" s="2579" t="s">
        <v>1574</v>
      </c>
      <c r="D113" s="1981"/>
      <c r="E113" s="1225" t="s">
        <v>1557</v>
      </c>
      <c r="F113" s="1225" t="s">
        <v>1153</v>
      </c>
      <c r="G113" s="1225" t="s">
        <v>167</v>
      </c>
      <c r="H113" s="1268"/>
      <c r="I113" s="1460">
        <f>I114</f>
        <v>100</v>
      </c>
      <c r="J113" s="1460">
        <f>J114</f>
        <v>77.7</v>
      </c>
      <c r="K113" s="1461">
        <f>K114</f>
        <v>184.7</v>
      </c>
    </row>
    <row r="114" spans="1:11" ht="18" customHeight="1">
      <c r="A114" s="2574"/>
      <c r="B114" s="2577"/>
      <c r="C114" s="1288" t="s">
        <v>1049</v>
      </c>
      <c r="D114" s="1289" t="s">
        <v>1552</v>
      </c>
      <c r="E114" s="591" t="s">
        <v>1557</v>
      </c>
      <c r="F114" s="591" t="s">
        <v>1575</v>
      </c>
      <c r="G114" s="763" t="s">
        <v>973</v>
      </c>
      <c r="H114" s="763"/>
      <c r="I114" s="1139">
        <v>100</v>
      </c>
      <c r="J114" s="1139">
        <v>77.7</v>
      </c>
      <c r="K114" s="1140">
        <v>184.7</v>
      </c>
    </row>
    <row r="115" spans="1:11" ht="22.5" customHeight="1">
      <c r="A115" s="2574"/>
      <c r="B115" s="2577"/>
      <c r="C115" s="2579" t="s">
        <v>1576</v>
      </c>
      <c r="D115" s="1981"/>
      <c r="E115" s="1225" t="s">
        <v>1557</v>
      </c>
      <c r="F115" s="1225" t="s">
        <v>1155</v>
      </c>
      <c r="G115" s="1225" t="s">
        <v>167</v>
      </c>
      <c r="H115" s="1268"/>
      <c r="I115" s="1460">
        <f>I116</f>
        <v>200</v>
      </c>
      <c r="J115" s="1460">
        <f>J116</f>
        <v>226.4</v>
      </c>
      <c r="K115" s="1461">
        <f>K116</f>
        <v>415.4</v>
      </c>
    </row>
    <row r="116" spans="1:11" ht="17.25" customHeight="1" thickBot="1">
      <c r="A116" s="2575"/>
      <c r="B116" s="2578"/>
      <c r="C116" s="1175" t="s">
        <v>1049</v>
      </c>
      <c r="D116" s="1184" t="s">
        <v>1552</v>
      </c>
      <c r="E116" s="593" t="s">
        <v>1557</v>
      </c>
      <c r="F116" s="593" t="s">
        <v>1577</v>
      </c>
      <c r="G116" s="1177" t="s">
        <v>973</v>
      </c>
      <c r="H116" s="1177"/>
      <c r="I116" s="1149">
        <v>200</v>
      </c>
      <c r="J116" s="1149">
        <v>226.4</v>
      </c>
      <c r="K116" s="1150">
        <v>415.4</v>
      </c>
    </row>
    <row r="117" spans="1:11" ht="31.5" customHeight="1">
      <c r="A117" s="2480">
        <v>64</v>
      </c>
      <c r="B117" s="2483"/>
      <c r="C117" s="2544" t="s">
        <v>1578</v>
      </c>
      <c r="D117" s="2572"/>
      <c r="E117" s="1195" t="s">
        <v>1579</v>
      </c>
      <c r="F117" s="1195" t="s">
        <v>1580</v>
      </c>
      <c r="G117" s="1195" t="s">
        <v>167</v>
      </c>
      <c r="H117" s="1196"/>
      <c r="I117" s="1458">
        <f>I118+I119</f>
        <v>250.2</v>
      </c>
      <c r="J117" s="1458">
        <f>J118+J119</f>
        <v>250.2</v>
      </c>
      <c r="K117" s="1459">
        <f>K118+K119</f>
        <v>250.2</v>
      </c>
    </row>
    <row r="118" spans="1:11" ht="12.75" customHeight="1">
      <c r="A118" s="2541"/>
      <c r="B118" s="2570"/>
      <c r="C118" s="2488" t="s">
        <v>1176</v>
      </c>
      <c r="D118" s="2489"/>
      <c r="E118" s="2497" t="s">
        <v>1579</v>
      </c>
      <c r="F118" s="2190" t="s">
        <v>1581</v>
      </c>
      <c r="G118" s="2190" t="s">
        <v>167</v>
      </c>
      <c r="H118" s="1166"/>
      <c r="I118" s="1468">
        <f aca="true" t="shared" si="3" ref="I118:K119">I121+I130</f>
        <v>250.2</v>
      </c>
      <c r="J118" s="1468">
        <f t="shared" si="3"/>
        <v>250.2</v>
      </c>
      <c r="K118" s="1469">
        <f t="shared" si="3"/>
        <v>250.2</v>
      </c>
    </row>
    <row r="119" spans="1:11" ht="13.5" customHeight="1">
      <c r="A119" s="2542"/>
      <c r="B119" s="2571"/>
      <c r="C119" s="2473" t="s">
        <v>1454</v>
      </c>
      <c r="D119" s="2474"/>
      <c r="E119" s="2113"/>
      <c r="F119" s="1986"/>
      <c r="G119" s="1986"/>
      <c r="H119" s="1171"/>
      <c r="I119" s="1428">
        <f t="shared" si="3"/>
        <v>0</v>
      </c>
      <c r="J119" s="1428">
        <f t="shared" si="3"/>
        <v>0</v>
      </c>
      <c r="K119" s="1429">
        <f t="shared" si="3"/>
        <v>0</v>
      </c>
    </row>
    <row r="120" spans="1:11" ht="20.25" customHeight="1">
      <c r="A120" s="2563"/>
      <c r="B120" s="2564"/>
      <c r="C120" s="2567" t="s">
        <v>1582</v>
      </c>
      <c r="D120" s="2560"/>
      <c r="E120" s="1291" t="s">
        <v>1475</v>
      </c>
      <c r="F120" s="1470" t="s">
        <v>1757</v>
      </c>
      <c r="G120" s="1227" t="s">
        <v>167</v>
      </c>
      <c r="H120" s="1292"/>
      <c r="I120" s="1471">
        <f>I121+I122</f>
        <v>163.6</v>
      </c>
      <c r="J120" s="1471">
        <f>J121+J122</f>
        <v>163.6</v>
      </c>
      <c r="K120" s="1472">
        <f>K121+K122</f>
        <v>163.6</v>
      </c>
    </row>
    <row r="121" spans="1:11" ht="12.75" customHeight="1">
      <c r="A121" s="2517"/>
      <c r="B121" s="2565"/>
      <c r="C121" s="2488" t="s">
        <v>1176</v>
      </c>
      <c r="D121" s="2561"/>
      <c r="E121" s="1957" t="s">
        <v>1475</v>
      </c>
      <c r="F121" s="1473" t="s">
        <v>1757</v>
      </c>
      <c r="G121" s="666" t="s">
        <v>167</v>
      </c>
      <c r="H121" s="1294"/>
      <c r="I121" s="1474">
        <f>I125+I128</f>
        <v>163.6</v>
      </c>
      <c r="J121" s="1474">
        <f>J125+J128</f>
        <v>163.6</v>
      </c>
      <c r="K121" s="1475">
        <f>K125+K128</f>
        <v>163.6</v>
      </c>
    </row>
    <row r="122" spans="1:11" ht="12" customHeight="1">
      <c r="A122" s="2517"/>
      <c r="B122" s="2565"/>
      <c r="C122" s="2473" t="s">
        <v>1454</v>
      </c>
      <c r="D122" s="2562"/>
      <c r="E122" s="2214"/>
      <c r="F122" s="1476" t="s">
        <v>1758</v>
      </c>
      <c r="G122" s="652" t="s">
        <v>167</v>
      </c>
      <c r="H122" s="1296"/>
      <c r="I122" s="1474">
        <f>I124+I127</f>
        <v>0</v>
      </c>
      <c r="J122" s="1474">
        <f>J124+J127</f>
        <v>0</v>
      </c>
      <c r="K122" s="1475">
        <f>K124+K127</f>
        <v>0</v>
      </c>
    </row>
    <row r="123" spans="1:11" ht="23.25" customHeight="1">
      <c r="A123" s="2517"/>
      <c r="B123" s="2565"/>
      <c r="C123" s="2553" t="s">
        <v>818</v>
      </c>
      <c r="D123" s="1297" t="s">
        <v>1585</v>
      </c>
      <c r="E123" s="1298" t="s">
        <v>1475</v>
      </c>
      <c r="F123" s="1477" t="s">
        <v>1759</v>
      </c>
      <c r="G123" s="1299" t="s">
        <v>167</v>
      </c>
      <c r="H123" s="1300"/>
      <c r="I123" s="1443">
        <f>I124+I125</f>
        <v>76.8</v>
      </c>
      <c r="J123" s="1443">
        <f>J124+J125</f>
        <v>76.8</v>
      </c>
      <c r="K123" s="1444">
        <f>K124+K125</f>
        <v>76.8</v>
      </c>
    </row>
    <row r="124" spans="1:11" ht="22.5" customHeight="1">
      <c r="A124" s="2517"/>
      <c r="B124" s="2565"/>
      <c r="C124" s="2554"/>
      <c r="D124" s="1029" t="s">
        <v>1587</v>
      </c>
      <c r="E124" s="2569" t="s">
        <v>1475</v>
      </c>
      <c r="F124" s="1478" t="s">
        <v>1760</v>
      </c>
      <c r="G124" s="1301">
        <v>244</v>
      </c>
      <c r="H124" s="1302"/>
      <c r="I124" s="495"/>
      <c r="J124" s="495"/>
      <c r="K124" s="496"/>
    </row>
    <row r="125" spans="1:11" ht="25.5" customHeight="1">
      <c r="A125" s="2517"/>
      <c r="B125" s="2565"/>
      <c r="C125" s="2554"/>
      <c r="D125" s="943" t="s">
        <v>1589</v>
      </c>
      <c r="E125" s="2491"/>
      <c r="F125" s="1479" t="s">
        <v>1760</v>
      </c>
      <c r="G125" s="1304">
        <v>244</v>
      </c>
      <c r="H125" s="787"/>
      <c r="I125" s="888">
        <v>76.8</v>
      </c>
      <c r="J125" s="888">
        <v>76.8</v>
      </c>
      <c r="K125" s="889">
        <v>76.8</v>
      </c>
    </row>
    <row r="126" spans="1:11" ht="24" customHeight="1">
      <c r="A126" s="2517"/>
      <c r="B126" s="2565"/>
      <c r="C126" s="2554"/>
      <c r="D126" s="1306" t="s">
        <v>1590</v>
      </c>
      <c r="E126" s="1298" t="s">
        <v>1475</v>
      </c>
      <c r="F126" s="1470" t="s">
        <v>1761</v>
      </c>
      <c r="G126" s="1227" t="s">
        <v>167</v>
      </c>
      <c r="H126" s="1300"/>
      <c r="I126" s="781">
        <f>I127+I128</f>
        <v>86.8</v>
      </c>
      <c r="J126" s="781">
        <f>J127+J128</f>
        <v>86.8</v>
      </c>
      <c r="K126" s="663">
        <f>K127+K128</f>
        <v>86.8</v>
      </c>
    </row>
    <row r="127" spans="1:11" ht="24" customHeight="1">
      <c r="A127" s="2517"/>
      <c r="B127" s="2565"/>
      <c r="C127" s="2554"/>
      <c r="D127" s="1307" t="s">
        <v>1592</v>
      </c>
      <c r="E127" s="1957" t="s">
        <v>1475</v>
      </c>
      <c r="F127" s="1480" t="s">
        <v>1762</v>
      </c>
      <c r="G127" s="1957" t="s">
        <v>973</v>
      </c>
      <c r="H127" s="1302" t="s">
        <v>1594</v>
      </c>
      <c r="I127" s="472"/>
      <c r="J127" s="472"/>
      <c r="K127" s="473"/>
    </row>
    <row r="128" spans="1:11" ht="21.75" customHeight="1">
      <c r="A128" s="2517"/>
      <c r="B128" s="2565"/>
      <c r="C128" s="2568"/>
      <c r="D128" s="1309" t="s">
        <v>1595</v>
      </c>
      <c r="E128" s="2114"/>
      <c r="F128" s="1481" t="s">
        <v>1763</v>
      </c>
      <c r="G128" s="1957"/>
      <c r="H128" s="787"/>
      <c r="I128" s="479">
        <v>86.8</v>
      </c>
      <c r="J128" s="479">
        <v>86.8</v>
      </c>
      <c r="K128" s="480">
        <v>86.8</v>
      </c>
    </row>
    <row r="129" spans="1:11" ht="21" customHeight="1">
      <c r="A129" s="2517"/>
      <c r="B129" s="2565"/>
      <c r="C129" s="2559" t="s">
        <v>1597</v>
      </c>
      <c r="D129" s="2560"/>
      <c r="E129" s="1311" t="s">
        <v>1548</v>
      </c>
      <c r="F129" s="1312" t="s">
        <v>1598</v>
      </c>
      <c r="G129" s="1312" t="s">
        <v>167</v>
      </c>
      <c r="H129" s="1313"/>
      <c r="I129" s="1482">
        <f>I130+I131</f>
        <v>86.6</v>
      </c>
      <c r="J129" s="1482">
        <f>J130+J131</f>
        <v>86.6</v>
      </c>
      <c r="K129" s="1483">
        <f>K130+K131</f>
        <v>86.6</v>
      </c>
    </row>
    <row r="130" spans="1:11" ht="13.5" customHeight="1">
      <c r="A130" s="2517"/>
      <c r="B130" s="2565"/>
      <c r="C130" s="2488" t="s">
        <v>1176</v>
      </c>
      <c r="D130" s="2561"/>
      <c r="E130" s="1957" t="s">
        <v>1548</v>
      </c>
      <c r="F130" s="1315" t="s">
        <v>1599</v>
      </c>
      <c r="G130" s="666" t="s">
        <v>167</v>
      </c>
      <c r="H130" s="1294"/>
      <c r="I130" s="1484">
        <f>I134</f>
        <v>86.6</v>
      </c>
      <c r="J130" s="1484">
        <f>J134</f>
        <v>86.6</v>
      </c>
      <c r="K130" s="1485">
        <f>K134</f>
        <v>86.6</v>
      </c>
    </row>
    <row r="131" spans="1:11" ht="12.75" customHeight="1">
      <c r="A131" s="2517"/>
      <c r="B131" s="2565"/>
      <c r="C131" s="2473" t="s">
        <v>1454</v>
      </c>
      <c r="D131" s="2562"/>
      <c r="E131" s="2214"/>
      <c r="F131" s="1317" t="s">
        <v>1599</v>
      </c>
      <c r="G131" s="652" t="s">
        <v>167</v>
      </c>
      <c r="H131" s="1296"/>
      <c r="I131" s="1484">
        <f>I133</f>
        <v>0</v>
      </c>
      <c r="J131" s="1484">
        <f>J133</f>
        <v>0</v>
      </c>
      <c r="K131" s="1485">
        <f>K133</f>
        <v>0</v>
      </c>
    </row>
    <row r="132" spans="1:11" ht="14.25" customHeight="1">
      <c r="A132" s="2517"/>
      <c r="B132" s="2565"/>
      <c r="C132" s="2553" t="s">
        <v>818</v>
      </c>
      <c r="D132" s="1318" t="s">
        <v>1600</v>
      </c>
      <c r="E132" s="1319" t="s">
        <v>1548</v>
      </c>
      <c r="F132" s="1312" t="s">
        <v>1764</v>
      </c>
      <c r="G132" s="1320" t="s">
        <v>167</v>
      </c>
      <c r="H132" s="1321"/>
      <c r="I132" s="1486">
        <f>I133+I134</f>
        <v>86.6</v>
      </c>
      <c r="J132" s="1486">
        <f>J133+J134</f>
        <v>86.6</v>
      </c>
      <c r="K132" s="1487">
        <f>K133+K134</f>
        <v>86.6</v>
      </c>
    </row>
    <row r="133" spans="1:11" ht="21.75" customHeight="1">
      <c r="A133" s="2517"/>
      <c r="B133" s="2565"/>
      <c r="C133" s="2554"/>
      <c r="D133" s="791" t="s">
        <v>1602</v>
      </c>
      <c r="E133" s="2556" t="s">
        <v>1548</v>
      </c>
      <c r="F133" s="1488" t="s">
        <v>1764</v>
      </c>
      <c r="G133" s="1956" t="s">
        <v>973</v>
      </c>
      <c r="H133" s="1323"/>
      <c r="I133" s="472"/>
      <c r="J133" s="472"/>
      <c r="K133" s="473"/>
    </row>
    <row r="134" spans="1:11" ht="21.75" customHeight="1" thickBot="1">
      <c r="A134" s="2518"/>
      <c r="B134" s="2566"/>
      <c r="C134" s="2555"/>
      <c r="D134" s="792" t="s">
        <v>1603</v>
      </c>
      <c r="E134" s="2557"/>
      <c r="F134" s="1489" t="s">
        <v>1764</v>
      </c>
      <c r="G134" s="1958"/>
      <c r="H134" s="1324"/>
      <c r="I134" s="811">
        <v>86.6</v>
      </c>
      <c r="J134" s="811">
        <v>86.6</v>
      </c>
      <c r="K134" s="680">
        <v>86.6</v>
      </c>
    </row>
    <row r="135" spans="1:11" ht="9.75" customHeight="1">
      <c r="A135" s="1254"/>
      <c r="B135" s="1325"/>
      <c r="C135" s="1254"/>
      <c r="D135" s="1326"/>
      <c r="E135" s="154"/>
      <c r="F135" s="154"/>
      <c r="G135" s="1327"/>
      <c r="H135" s="1432" t="s">
        <v>1604</v>
      </c>
      <c r="I135" s="1192"/>
      <c r="J135" s="1432"/>
      <c r="K135" s="1192"/>
    </row>
    <row r="136" spans="1:11" ht="6" customHeight="1">
      <c r="A136" s="1254"/>
      <c r="B136" s="1325"/>
      <c r="C136" s="1254"/>
      <c r="D136" s="1326"/>
      <c r="E136" s="154"/>
      <c r="F136" s="154"/>
      <c r="G136" s="1327"/>
      <c r="H136" s="1328"/>
      <c r="I136" s="1192"/>
      <c r="J136" s="1192"/>
      <c r="K136" s="1192"/>
    </row>
    <row r="137" spans="1:11" ht="30.75" customHeight="1">
      <c r="A137" s="1194">
        <v>65</v>
      </c>
      <c r="B137" s="1329"/>
      <c r="C137" s="2544" t="s">
        <v>1605</v>
      </c>
      <c r="D137" s="2558"/>
      <c r="E137" s="1195" t="s">
        <v>1606</v>
      </c>
      <c r="F137" s="1195" t="s">
        <v>1607</v>
      </c>
      <c r="G137" s="1195" t="s">
        <v>167</v>
      </c>
      <c r="H137" s="1196"/>
      <c r="I137" s="1433">
        <f>I138+I139</f>
        <v>483379</v>
      </c>
      <c r="J137" s="1433">
        <f>J138+J139</f>
        <v>462744.4</v>
      </c>
      <c r="K137" s="1434">
        <f>K138+K139</f>
        <v>463138</v>
      </c>
    </row>
    <row r="138" spans="1:11" ht="13.5" customHeight="1">
      <c r="A138" s="1194"/>
      <c r="B138" s="1329"/>
      <c r="C138" s="2488" t="s">
        <v>1176</v>
      </c>
      <c r="D138" s="2489"/>
      <c r="E138" s="2497" t="s">
        <v>1606</v>
      </c>
      <c r="F138" s="2190" t="s">
        <v>1608</v>
      </c>
      <c r="G138" s="2190" t="s">
        <v>167</v>
      </c>
      <c r="H138" s="1166"/>
      <c r="I138" s="1426">
        <f aca="true" t="shared" si="4" ref="I138:K139">I141+I145+I153+I161+I166+I172+I179+I185</f>
        <v>200611.30000000002</v>
      </c>
      <c r="J138" s="1426">
        <f>J141+J145+J153+J161+J166+J172+J179+J185</f>
        <v>212860.90000000002</v>
      </c>
      <c r="K138" s="1427">
        <f t="shared" si="4"/>
        <v>221471.7</v>
      </c>
    </row>
    <row r="139" spans="1:11" ht="10.5" customHeight="1">
      <c r="A139" s="1168"/>
      <c r="B139" s="1330"/>
      <c r="C139" s="2473" t="s">
        <v>1454</v>
      </c>
      <c r="D139" s="2474"/>
      <c r="E139" s="2113"/>
      <c r="F139" s="1986"/>
      <c r="G139" s="2115"/>
      <c r="H139" s="1171"/>
      <c r="I139" s="1428">
        <f t="shared" si="4"/>
        <v>282767.7</v>
      </c>
      <c r="J139" s="1428">
        <f t="shared" si="4"/>
        <v>249883.5</v>
      </c>
      <c r="K139" s="1429">
        <f t="shared" si="4"/>
        <v>241666.30000000002</v>
      </c>
    </row>
    <row r="140" spans="1:11" ht="23.25" customHeight="1">
      <c r="A140" s="2389" t="s">
        <v>818</v>
      </c>
      <c r="B140" s="2532" t="s">
        <v>1478</v>
      </c>
      <c r="C140" s="2549" t="s">
        <v>1609</v>
      </c>
      <c r="D140" s="2550"/>
      <c r="E140" s="1225" t="s">
        <v>1610</v>
      </c>
      <c r="F140" s="1225" t="s">
        <v>1183</v>
      </c>
      <c r="G140" s="1226" t="s">
        <v>167</v>
      </c>
      <c r="H140" s="1226"/>
      <c r="I140" s="1460">
        <f>I141+I142</f>
        <v>1702</v>
      </c>
      <c r="J140" s="1460">
        <f>J141+J142</f>
        <v>1852</v>
      </c>
      <c r="K140" s="1461">
        <f>K141+K142</f>
        <v>430</v>
      </c>
    </row>
    <row r="141" spans="1:11" ht="11.25" customHeight="1">
      <c r="A141" s="2227"/>
      <c r="B141" s="2493"/>
      <c r="C141" s="2488" t="s">
        <v>1176</v>
      </c>
      <c r="D141" s="2489"/>
      <c r="E141" s="2497" t="s">
        <v>1606</v>
      </c>
      <c r="F141" s="2190" t="s">
        <v>1611</v>
      </c>
      <c r="G141" s="2190" t="s">
        <v>167</v>
      </c>
      <c r="H141" s="1166"/>
      <c r="I141" s="1426">
        <f>I143</f>
        <v>1702</v>
      </c>
      <c r="J141" s="1426">
        <f>J143</f>
        <v>1852</v>
      </c>
      <c r="K141" s="1427">
        <f>K143</f>
        <v>430</v>
      </c>
    </row>
    <row r="142" spans="1:11" ht="10.5" customHeight="1">
      <c r="A142" s="2227"/>
      <c r="B142" s="2493"/>
      <c r="C142" s="2473" t="s">
        <v>1454</v>
      </c>
      <c r="D142" s="2474"/>
      <c r="E142" s="2113"/>
      <c r="F142" s="1986"/>
      <c r="G142" s="2115"/>
      <c r="H142" s="1171"/>
      <c r="I142" s="1428"/>
      <c r="J142" s="1428"/>
      <c r="K142" s="1429"/>
    </row>
    <row r="143" spans="1:11" ht="15.75" customHeight="1">
      <c r="A143" s="2000"/>
      <c r="B143" s="2505"/>
      <c r="C143" s="1155" t="s">
        <v>1049</v>
      </c>
      <c r="D143" s="1331" t="s">
        <v>1612</v>
      </c>
      <c r="E143" s="591" t="s">
        <v>1610</v>
      </c>
      <c r="F143" s="591" t="s">
        <v>1613</v>
      </c>
      <c r="G143" s="763" t="s">
        <v>1181</v>
      </c>
      <c r="H143" s="763"/>
      <c r="I143" s="1139">
        <v>1702</v>
      </c>
      <c r="J143" s="1139">
        <v>1852</v>
      </c>
      <c r="K143" s="1140">
        <v>430</v>
      </c>
    </row>
    <row r="144" spans="1:11" ht="23.25" customHeight="1">
      <c r="A144" s="2000"/>
      <c r="B144" s="2532" t="s">
        <v>1526</v>
      </c>
      <c r="C144" s="2549" t="s">
        <v>1614</v>
      </c>
      <c r="D144" s="2550"/>
      <c r="E144" s="1225" t="s">
        <v>1615</v>
      </c>
      <c r="F144" s="1225" t="s">
        <v>1210</v>
      </c>
      <c r="G144" s="1226" t="s">
        <v>167</v>
      </c>
      <c r="H144" s="1226"/>
      <c r="I144" s="1460">
        <f>I145+I146</f>
        <v>1209</v>
      </c>
      <c r="J144" s="1460">
        <f>J145+J146</f>
        <v>1285</v>
      </c>
      <c r="K144" s="1461">
        <f>K145+K146</f>
        <v>400</v>
      </c>
    </row>
    <row r="145" spans="1:11" ht="12.75">
      <c r="A145" s="2000"/>
      <c r="B145" s="2493"/>
      <c r="C145" s="2488" t="s">
        <v>1176</v>
      </c>
      <c r="D145" s="2489"/>
      <c r="E145" s="2497" t="s">
        <v>1615</v>
      </c>
      <c r="F145" s="2190" t="s">
        <v>1616</v>
      </c>
      <c r="G145" s="2190" t="s">
        <v>167</v>
      </c>
      <c r="H145" s="1166"/>
      <c r="I145" s="1426">
        <f>I147+I149+I151</f>
        <v>1209</v>
      </c>
      <c r="J145" s="1426">
        <f>J147+J149+J151</f>
        <v>1285</v>
      </c>
      <c r="K145" s="1427">
        <f>K147+K149+K151</f>
        <v>400</v>
      </c>
    </row>
    <row r="146" spans="1:11" ht="12.75">
      <c r="A146" s="2000"/>
      <c r="B146" s="2493"/>
      <c r="C146" s="2473" t="s">
        <v>1454</v>
      </c>
      <c r="D146" s="2474"/>
      <c r="E146" s="2113"/>
      <c r="F146" s="1986"/>
      <c r="G146" s="2115"/>
      <c r="H146" s="1171"/>
      <c r="I146" s="1428">
        <f>I150</f>
        <v>0</v>
      </c>
      <c r="J146" s="1428">
        <f>J150</f>
        <v>0</v>
      </c>
      <c r="K146" s="1429">
        <f>K150</f>
        <v>0</v>
      </c>
    </row>
    <row r="147" spans="1:11" ht="21.75" customHeight="1">
      <c r="A147" s="2000"/>
      <c r="B147" s="2493"/>
      <c r="C147" s="1941" t="s">
        <v>1617</v>
      </c>
      <c r="D147" s="916" t="s">
        <v>1392</v>
      </c>
      <c r="E147" s="591" t="s">
        <v>1615</v>
      </c>
      <c r="F147" s="591" t="s">
        <v>1618</v>
      </c>
      <c r="G147" s="763" t="s">
        <v>1181</v>
      </c>
      <c r="H147" s="763"/>
      <c r="I147" s="1139">
        <v>945</v>
      </c>
      <c r="J147" s="1139">
        <v>1285</v>
      </c>
      <c r="K147" s="1140">
        <v>400</v>
      </c>
    </row>
    <row r="148" spans="1:11" ht="23.25" customHeight="1">
      <c r="A148" s="2000"/>
      <c r="B148" s="2519"/>
      <c r="C148" s="2513"/>
      <c r="D148" s="917" t="s">
        <v>1213</v>
      </c>
      <c r="E148" s="1227" t="s">
        <v>1615</v>
      </c>
      <c r="F148" s="1227" t="s">
        <v>1619</v>
      </c>
      <c r="G148" s="1227" t="s">
        <v>167</v>
      </c>
      <c r="H148" s="779"/>
      <c r="I148" s="1443">
        <f>I149+I150+I151</f>
        <v>264</v>
      </c>
      <c r="J148" s="1443">
        <f>J149+J150+J151</f>
        <v>0</v>
      </c>
      <c r="K148" s="1444">
        <f>K149+K150+K151</f>
        <v>0</v>
      </c>
    </row>
    <row r="149" spans="1:11" ht="12.75">
      <c r="A149" s="2000"/>
      <c r="B149" s="2519"/>
      <c r="C149" s="2552"/>
      <c r="D149" s="918" t="s">
        <v>1176</v>
      </c>
      <c r="E149" s="1956" t="s">
        <v>1615</v>
      </c>
      <c r="F149" s="919" t="s">
        <v>1620</v>
      </c>
      <c r="G149" s="1956" t="s">
        <v>1181</v>
      </c>
      <c r="H149" s="1219"/>
      <c r="I149" s="1137">
        <v>264</v>
      </c>
      <c r="J149" s="1137"/>
      <c r="K149" s="1138"/>
    </row>
    <row r="150" spans="1:11" ht="12.75">
      <c r="A150" s="2000"/>
      <c r="B150" s="2519"/>
      <c r="C150" s="2552"/>
      <c r="D150" s="920" t="s">
        <v>865</v>
      </c>
      <c r="E150" s="1990"/>
      <c r="F150" s="651" t="s">
        <v>1621</v>
      </c>
      <c r="G150" s="1990"/>
      <c r="H150" s="1212"/>
      <c r="I150" s="1447"/>
      <c r="J150" s="1447"/>
      <c r="K150" s="1448"/>
    </row>
    <row r="151" spans="1:11" ht="12.75">
      <c r="A151" s="2000"/>
      <c r="B151" s="2520"/>
      <c r="C151" s="2275"/>
      <c r="D151" s="921" t="s">
        <v>1217</v>
      </c>
      <c r="E151" s="1979"/>
      <c r="F151" s="652" t="s">
        <v>1622</v>
      </c>
      <c r="G151" s="1979"/>
      <c r="H151" s="753"/>
      <c r="I151" s="1135"/>
      <c r="J151" s="1135"/>
      <c r="K151" s="1136"/>
    </row>
    <row r="152" spans="1:11" ht="24.75" customHeight="1">
      <c r="A152" s="2000"/>
      <c r="B152" s="2532" t="s">
        <v>1623</v>
      </c>
      <c r="C152" s="2549" t="s">
        <v>1624</v>
      </c>
      <c r="D152" s="2550"/>
      <c r="E152" s="1225" t="s">
        <v>1625</v>
      </c>
      <c r="F152" s="1225" t="s">
        <v>1234</v>
      </c>
      <c r="G152" s="1226" t="s">
        <v>167</v>
      </c>
      <c r="H152" s="1226"/>
      <c r="I152" s="1460">
        <f>I153+I154</f>
        <v>685</v>
      </c>
      <c r="J152" s="1460">
        <f>J153+J154</f>
        <v>195</v>
      </c>
      <c r="K152" s="1461">
        <f>K153+K154</f>
        <v>160</v>
      </c>
    </row>
    <row r="153" spans="1:11" ht="12.75">
      <c r="A153" s="2000"/>
      <c r="B153" s="2493"/>
      <c r="C153" s="2488" t="s">
        <v>1176</v>
      </c>
      <c r="D153" s="2489"/>
      <c r="E153" s="2497" t="s">
        <v>1606</v>
      </c>
      <c r="F153" s="2190" t="s">
        <v>1626</v>
      </c>
      <c r="G153" s="2190" t="s">
        <v>167</v>
      </c>
      <c r="H153" s="1166"/>
      <c r="I153" s="1426">
        <f>I155+I157+I159</f>
        <v>685</v>
      </c>
      <c r="J153" s="1426">
        <f>J155+J157+J159</f>
        <v>195</v>
      </c>
      <c r="K153" s="1427">
        <f>K155+K157+K159</f>
        <v>160</v>
      </c>
    </row>
    <row r="154" spans="1:11" ht="12.75">
      <c r="A154" s="2000"/>
      <c r="B154" s="2493"/>
      <c r="C154" s="2473" t="s">
        <v>1454</v>
      </c>
      <c r="D154" s="2474"/>
      <c r="E154" s="2113"/>
      <c r="F154" s="1986"/>
      <c r="G154" s="2115"/>
      <c r="H154" s="1171"/>
      <c r="I154" s="1428">
        <f>I159</f>
        <v>0</v>
      </c>
      <c r="J154" s="1428">
        <f>J159</f>
        <v>0</v>
      </c>
      <c r="K154" s="1429">
        <f>K159</f>
        <v>0</v>
      </c>
    </row>
    <row r="155" spans="1:11" ht="21.75" customHeight="1">
      <c r="A155" s="2000"/>
      <c r="B155" s="2505"/>
      <c r="C155" s="1941" t="s">
        <v>1617</v>
      </c>
      <c r="D155" s="916" t="s">
        <v>1392</v>
      </c>
      <c r="E155" s="590" t="s">
        <v>1625</v>
      </c>
      <c r="F155" s="590" t="s">
        <v>1627</v>
      </c>
      <c r="G155" s="977" t="s">
        <v>1181</v>
      </c>
      <c r="H155" s="977"/>
      <c r="I155" s="1490">
        <v>205</v>
      </c>
      <c r="J155" s="1490">
        <v>195</v>
      </c>
      <c r="K155" s="1491">
        <v>160</v>
      </c>
    </row>
    <row r="156" spans="1:11" ht="24" customHeight="1">
      <c r="A156" s="2000"/>
      <c r="B156" s="2519"/>
      <c r="C156" s="2513"/>
      <c r="D156" s="917" t="s">
        <v>1213</v>
      </c>
      <c r="E156" s="1227" t="s">
        <v>1625</v>
      </c>
      <c r="F156" s="1227" t="s">
        <v>1628</v>
      </c>
      <c r="G156" s="1227" t="s">
        <v>167</v>
      </c>
      <c r="H156" s="779"/>
      <c r="I156" s="1443">
        <f>I157+I158+I159</f>
        <v>480</v>
      </c>
      <c r="J156" s="1443">
        <f>J157+J158+J159</f>
        <v>0</v>
      </c>
      <c r="K156" s="1444">
        <f>K157+K158+K159</f>
        <v>0</v>
      </c>
    </row>
    <row r="157" spans="1:11" ht="14.25" customHeight="1">
      <c r="A157" s="2000"/>
      <c r="B157" s="2519"/>
      <c r="C157" s="2552"/>
      <c r="D157" s="918" t="s">
        <v>1176</v>
      </c>
      <c r="E157" s="2180" t="s">
        <v>1625</v>
      </c>
      <c r="F157" s="919" t="s">
        <v>1629</v>
      </c>
      <c r="G157" s="1956" t="s">
        <v>1181</v>
      </c>
      <c r="H157" s="1219"/>
      <c r="I157" s="1137">
        <v>480</v>
      </c>
      <c r="J157" s="1137"/>
      <c r="K157" s="1138"/>
    </row>
    <row r="158" spans="1:11" ht="12" customHeight="1">
      <c r="A158" s="2000"/>
      <c r="B158" s="2519"/>
      <c r="C158" s="2552"/>
      <c r="D158" s="920" t="s">
        <v>865</v>
      </c>
      <c r="E158" s="1957"/>
      <c r="F158" s="651" t="s">
        <v>1630</v>
      </c>
      <c r="G158" s="1990"/>
      <c r="H158" s="1212"/>
      <c r="I158" s="1447"/>
      <c r="J158" s="1447"/>
      <c r="K158" s="1448"/>
    </row>
    <row r="159" spans="1:11" ht="16.5" customHeight="1">
      <c r="A159" s="2000"/>
      <c r="B159" s="2520"/>
      <c r="C159" s="2275"/>
      <c r="D159" s="921" t="s">
        <v>1217</v>
      </c>
      <c r="E159" s="2115"/>
      <c r="F159" s="652" t="s">
        <v>1631</v>
      </c>
      <c r="G159" s="1979"/>
      <c r="H159" s="753"/>
      <c r="I159" s="1135"/>
      <c r="J159" s="1135"/>
      <c r="K159" s="1136"/>
    </row>
    <row r="160" spans="1:11" ht="26.25" customHeight="1">
      <c r="A160" s="2000"/>
      <c r="B160" s="2493" t="s">
        <v>1632</v>
      </c>
      <c r="C160" s="2551" t="s">
        <v>1633</v>
      </c>
      <c r="D160" s="2526"/>
      <c r="E160" s="1333" t="s">
        <v>1615</v>
      </c>
      <c r="F160" s="1333" t="s">
        <v>1204</v>
      </c>
      <c r="G160" s="1333" t="s">
        <v>167</v>
      </c>
      <c r="H160" s="1334"/>
      <c r="I160" s="1492">
        <f>I161+I162</f>
        <v>18977.6</v>
      </c>
      <c r="J160" s="1492">
        <f>J161+J162</f>
        <v>18977.6</v>
      </c>
      <c r="K160" s="1493">
        <f>K161+K162</f>
        <v>18977.6</v>
      </c>
    </row>
    <row r="161" spans="1:11" ht="12.75">
      <c r="A161" s="2000"/>
      <c r="B161" s="2505"/>
      <c r="C161" s="2488" t="s">
        <v>1176</v>
      </c>
      <c r="D161" s="2489"/>
      <c r="E161" s="2497" t="s">
        <v>1615</v>
      </c>
      <c r="F161" s="2190" t="s">
        <v>1634</v>
      </c>
      <c r="G161" s="2190" t="s">
        <v>167</v>
      </c>
      <c r="H161" s="1166"/>
      <c r="I161" s="1426">
        <f aca="true" t="shared" si="5" ref="I161:K162">I163</f>
        <v>9488.8</v>
      </c>
      <c r="J161" s="1426">
        <f t="shared" si="5"/>
        <v>9488.8</v>
      </c>
      <c r="K161" s="1427">
        <f t="shared" si="5"/>
        <v>9488.8</v>
      </c>
    </row>
    <row r="162" spans="1:11" ht="12.75">
      <c r="A162" s="2000"/>
      <c r="B162" s="2505"/>
      <c r="C162" s="2473" t="s">
        <v>1454</v>
      </c>
      <c r="D162" s="2474"/>
      <c r="E162" s="2113"/>
      <c r="F162" s="1986"/>
      <c r="G162" s="2115"/>
      <c r="H162" s="1171"/>
      <c r="I162" s="1428">
        <f t="shared" si="5"/>
        <v>9488.8</v>
      </c>
      <c r="J162" s="1428">
        <f t="shared" si="5"/>
        <v>9488.8</v>
      </c>
      <c r="K162" s="1429">
        <f t="shared" si="5"/>
        <v>9488.8</v>
      </c>
    </row>
    <row r="163" spans="1:11" ht="15" customHeight="1">
      <c r="A163" s="2000"/>
      <c r="B163" s="2505"/>
      <c r="C163" s="2512" t="s">
        <v>994</v>
      </c>
      <c r="D163" s="1336" t="s">
        <v>1635</v>
      </c>
      <c r="E163" s="2535" t="s">
        <v>1615</v>
      </c>
      <c r="F163" s="712" t="s">
        <v>1636</v>
      </c>
      <c r="G163" s="1957" t="s">
        <v>1181</v>
      </c>
      <c r="H163" s="964"/>
      <c r="I163" s="1451">
        <v>9488.8</v>
      </c>
      <c r="J163" s="1451">
        <v>9488.8</v>
      </c>
      <c r="K163" s="1452">
        <v>9488.8</v>
      </c>
    </row>
    <row r="164" spans="1:11" ht="15" customHeight="1">
      <c r="A164" s="2000"/>
      <c r="B164" s="2505"/>
      <c r="C164" s="2071"/>
      <c r="D164" s="1337" t="s">
        <v>1637</v>
      </c>
      <c r="E164" s="2212"/>
      <c r="F164" s="712" t="s">
        <v>1638</v>
      </c>
      <c r="G164" s="1957"/>
      <c r="H164" s="964"/>
      <c r="I164" s="1451">
        <v>9488.8</v>
      </c>
      <c r="J164" s="1451">
        <v>9488.8</v>
      </c>
      <c r="K164" s="1452">
        <v>9488.8</v>
      </c>
    </row>
    <row r="165" spans="1:11" ht="23.25" customHeight="1">
      <c r="A165" s="2141"/>
      <c r="B165" s="2532" t="s">
        <v>1639</v>
      </c>
      <c r="C165" s="2549" t="s">
        <v>1640</v>
      </c>
      <c r="D165" s="2550"/>
      <c r="E165" s="1225" t="s">
        <v>1610</v>
      </c>
      <c r="F165" s="1225" t="s">
        <v>1174</v>
      </c>
      <c r="G165" s="1226" t="s">
        <v>167</v>
      </c>
      <c r="H165" s="1226"/>
      <c r="I165" s="1460">
        <f>I166+I167</f>
        <v>210776.90000000002</v>
      </c>
      <c r="J165" s="1460">
        <f>J166+J167</f>
        <v>187062.1</v>
      </c>
      <c r="K165" s="1461">
        <f>K166+K167</f>
        <v>206063.7</v>
      </c>
    </row>
    <row r="166" spans="1:11" ht="12.75">
      <c r="A166" s="2141"/>
      <c r="B166" s="2493"/>
      <c r="C166" s="2488" t="s">
        <v>1176</v>
      </c>
      <c r="D166" s="2489"/>
      <c r="E166" s="2497" t="s">
        <v>1610</v>
      </c>
      <c r="F166" s="2190" t="s">
        <v>1641</v>
      </c>
      <c r="G166" s="2190" t="s">
        <v>167</v>
      </c>
      <c r="H166" s="1166"/>
      <c r="I166" s="1426">
        <f aca="true" t="shared" si="6" ref="I166:K167">I169</f>
        <v>79789.3</v>
      </c>
      <c r="J166" s="1426">
        <f t="shared" si="6"/>
        <v>82976.5</v>
      </c>
      <c r="K166" s="1427">
        <f t="shared" si="6"/>
        <v>92276.1</v>
      </c>
    </row>
    <row r="167" spans="1:11" ht="12.75">
      <c r="A167" s="2141"/>
      <c r="B167" s="2493"/>
      <c r="C167" s="2473" t="s">
        <v>1454</v>
      </c>
      <c r="D167" s="2474"/>
      <c r="E167" s="2113"/>
      <c r="F167" s="1986"/>
      <c r="G167" s="2115"/>
      <c r="H167" s="1171"/>
      <c r="I167" s="1428">
        <f t="shared" si="6"/>
        <v>130987.6</v>
      </c>
      <c r="J167" s="1428">
        <f t="shared" si="6"/>
        <v>104085.6</v>
      </c>
      <c r="K167" s="1429">
        <f t="shared" si="6"/>
        <v>113787.6</v>
      </c>
    </row>
    <row r="168" spans="1:11" ht="22.5">
      <c r="A168" s="2141"/>
      <c r="B168" s="2493"/>
      <c r="C168" s="2143" t="s">
        <v>818</v>
      </c>
      <c r="D168" s="847" t="s">
        <v>1642</v>
      </c>
      <c r="E168" s="1338" t="s">
        <v>1610</v>
      </c>
      <c r="F168" s="784" t="s">
        <v>1641</v>
      </c>
      <c r="G168" s="784" t="s">
        <v>167</v>
      </c>
      <c r="H168" s="1166"/>
      <c r="I168" s="1426">
        <f>I169+I170</f>
        <v>210776.90000000002</v>
      </c>
      <c r="J168" s="1426">
        <f>J169+J170</f>
        <v>187062.1</v>
      </c>
      <c r="K168" s="1427">
        <f>K169+K170</f>
        <v>206063.7</v>
      </c>
    </row>
    <row r="169" spans="1:11" ht="21">
      <c r="A169" s="2141"/>
      <c r="B169" s="2493"/>
      <c r="C169" s="2156"/>
      <c r="D169" s="1164" t="s">
        <v>1643</v>
      </c>
      <c r="E169" s="2497" t="s">
        <v>1610</v>
      </c>
      <c r="F169" s="784" t="s">
        <v>1644</v>
      </c>
      <c r="G169" s="2190" t="s">
        <v>1171</v>
      </c>
      <c r="H169" s="1166"/>
      <c r="I169" s="1143">
        <v>79789.3</v>
      </c>
      <c r="J169" s="1143">
        <v>82976.5</v>
      </c>
      <c r="K169" s="1144">
        <v>92276.1</v>
      </c>
    </row>
    <row r="170" spans="1:11" ht="21">
      <c r="A170" s="2141"/>
      <c r="B170" s="2548"/>
      <c r="C170" s="2071"/>
      <c r="D170" s="1170" t="s">
        <v>1645</v>
      </c>
      <c r="E170" s="2113"/>
      <c r="F170" s="789" t="s">
        <v>1646</v>
      </c>
      <c r="G170" s="2115"/>
      <c r="H170" s="1339"/>
      <c r="I170" s="1494">
        <v>130987.6</v>
      </c>
      <c r="J170" s="1494">
        <v>104085.6</v>
      </c>
      <c r="K170" s="1495">
        <v>113787.6</v>
      </c>
    </row>
    <row r="171" spans="1:11" ht="21.75" customHeight="1">
      <c r="A171" s="2141"/>
      <c r="B171" s="2532" t="s">
        <v>1647</v>
      </c>
      <c r="C171" s="2546" t="s">
        <v>1648</v>
      </c>
      <c r="D171" s="2547"/>
      <c r="E171" s="1225" t="s">
        <v>1615</v>
      </c>
      <c r="F171" s="1225" t="s">
        <v>1193</v>
      </c>
      <c r="G171" s="1226" t="s">
        <v>167</v>
      </c>
      <c r="H171" s="1226"/>
      <c r="I171" s="1460">
        <f>I172+I173</f>
        <v>194759.10000000003</v>
      </c>
      <c r="J171" s="1460">
        <f>J172+J173</f>
        <v>192613.40000000002</v>
      </c>
      <c r="K171" s="1461">
        <f>K172+K173</f>
        <v>176036.2</v>
      </c>
    </row>
    <row r="172" spans="1:11" ht="12.75">
      <c r="A172" s="2141"/>
      <c r="B172" s="2493"/>
      <c r="C172" s="2488" t="s">
        <v>1176</v>
      </c>
      <c r="D172" s="2489"/>
      <c r="E172" s="2497" t="s">
        <v>1615</v>
      </c>
      <c r="F172" s="2190" t="s">
        <v>1649</v>
      </c>
      <c r="G172" s="2190" t="s">
        <v>167</v>
      </c>
      <c r="H172" s="1166"/>
      <c r="I172" s="1426">
        <f>I175</f>
        <v>52467.8</v>
      </c>
      <c r="J172" s="1426">
        <f>J175</f>
        <v>56304.3</v>
      </c>
      <c r="K172" s="1427">
        <f>K175</f>
        <v>57646.3</v>
      </c>
    </row>
    <row r="173" spans="1:11" ht="12.75">
      <c r="A173" s="2141"/>
      <c r="B173" s="2493"/>
      <c r="C173" s="2473" t="s">
        <v>1454</v>
      </c>
      <c r="D173" s="2474"/>
      <c r="E173" s="2498"/>
      <c r="F173" s="1986"/>
      <c r="G173" s="2115"/>
      <c r="H173" s="1171"/>
      <c r="I173" s="1428">
        <f>I176+I177</f>
        <v>142291.30000000002</v>
      </c>
      <c r="J173" s="1428">
        <f>J176+J177</f>
        <v>136309.1</v>
      </c>
      <c r="K173" s="1429">
        <f>K176+K177</f>
        <v>118389.90000000001</v>
      </c>
    </row>
    <row r="174" spans="1:11" ht="24" customHeight="1">
      <c r="A174" s="2141"/>
      <c r="B174" s="2493"/>
      <c r="C174" s="2143" t="s">
        <v>818</v>
      </c>
      <c r="D174" s="847" t="s">
        <v>1650</v>
      </c>
      <c r="E174" s="1338" t="s">
        <v>1615</v>
      </c>
      <c r="F174" s="784" t="s">
        <v>1651</v>
      </c>
      <c r="G174" s="784" t="s">
        <v>167</v>
      </c>
      <c r="H174" s="1166"/>
      <c r="I174" s="1426">
        <f>I175+I176</f>
        <v>188952</v>
      </c>
      <c r="J174" s="1426">
        <f>J175+J176</f>
        <v>186806.3</v>
      </c>
      <c r="K174" s="1427">
        <f>K175+K176</f>
        <v>170229.1</v>
      </c>
    </row>
    <row r="175" spans="1:11" ht="21">
      <c r="A175" s="2141"/>
      <c r="B175" s="2493"/>
      <c r="C175" s="2156"/>
      <c r="D175" s="1164" t="s">
        <v>1652</v>
      </c>
      <c r="E175" s="2497" t="s">
        <v>1615</v>
      </c>
      <c r="F175" s="784" t="s">
        <v>1653</v>
      </c>
      <c r="G175" s="2190" t="s">
        <v>1171</v>
      </c>
      <c r="H175" s="1166"/>
      <c r="I175" s="1143">
        <v>52467.8</v>
      </c>
      <c r="J175" s="1143">
        <v>56304.3</v>
      </c>
      <c r="K175" s="1144">
        <v>57646.3</v>
      </c>
    </row>
    <row r="176" spans="1:11" ht="21">
      <c r="A176" s="2141"/>
      <c r="B176" s="2493"/>
      <c r="C176" s="2156"/>
      <c r="D176" s="1340" t="s">
        <v>1654</v>
      </c>
      <c r="E176" s="2501"/>
      <c r="F176" s="728" t="s">
        <v>1655</v>
      </c>
      <c r="G176" s="2114"/>
      <c r="H176" s="1341"/>
      <c r="I176" s="1496">
        <v>136484.2</v>
      </c>
      <c r="J176" s="1496">
        <v>130502</v>
      </c>
      <c r="K176" s="1497">
        <v>112582.8</v>
      </c>
    </row>
    <row r="177" spans="1:11" ht="22.5">
      <c r="A177" s="2141"/>
      <c r="B177" s="2548"/>
      <c r="C177" s="2071"/>
      <c r="D177" s="890" t="s">
        <v>1656</v>
      </c>
      <c r="E177" s="592" t="s">
        <v>1615</v>
      </c>
      <c r="F177" s="776" t="s">
        <v>1657</v>
      </c>
      <c r="G177" s="776" t="s">
        <v>1171</v>
      </c>
      <c r="H177" s="1342"/>
      <c r="I177" s="1147">
        <v>5807.1</v>
      </c>
      <c r="J177" s="1147">
        <v>5807.1</v>
      </c>
      <c r="K177" s="1148">
        <v>5807.1</v>
      </c>
    </row>
    <row r="178" spans="1:11" ht="22.5" customHeight="1">
      <c r="A178" s="2141"/>
      <c r="B178" s="2532" t="s">
        <v>1658</v>
      </c>
      <c r="C178" s="2546" t="s">
        <v>1659</v>
      </c>
      <c r="D178" s="2547"/>
      <c r="E178" s="1225" t="s">
        <v>1625</v>
      </c>
      <c r="F178" s="1225" t="s">
        <v>1222</v>
      </c>
      <c r="G178" s="1226" t="s">
        <v>167</v>
      </c>
      <c r="H178" s="1226"/>
      <c r="I178" s="1460">
        <f>I179+I180</f>
        <v>50992.4</v>
      </c>
      <c r="J178" s="1460">
        <f>J179+J180</f>
        <v>55919.8</v>
      </c>
      <c r="K178" s="1461">
        <f>K179+K180</f>
        <v>56356</v>
      </c>
    </row>
    <row r="179" spans="1:11" ht="12.75">
      <c r="A179" s="2141"/>
      <c r="B179" s="2505"/>
      <c r="C179" s="2488" t="s">
        <v>1176</v>
      </c>
      <c r="D179" s="2489"/>
      <c r="E179" s="2497" t="s">
        <v>1625</v>
      </c>
      <c r="F179" s="2190" t="s">
        <v>1660</v>
      </c>
      <c r="G179" s="2190" t="s">
        <v>167</v>
      </c>
      <c r="H179" s="1166"/>
      <c r="I179" s="1426">
        <f>I182+I183</f>
        <v>50992.4</v>
      </c>
      <c r="J179" s="1426">
        <f>J182+J183</f>
        <v>55919.8</v>
      </c>
      <c r="K179" s="1427">
        <f>K182+K183</f>
        <v>56356</v>
      </c>
    </row>
    <row r="180" spans="1:11" ht="12.75">
      <c r="A180" s="2141"/>
      <c r="B180" s="2505"/>
      <c r="C180" s="2473" t="s">
        <v>1454</v>
      </c>
      <c r="D180" s="2474"/>
      <c r="E180" s="2113"/>
      <c r="F180" s="1986"/>
      <c r="G180" s="2115"/>
      <c r="H180" s="1171"/>
      <c r="I180" s="1428"/>
      <c r="J180" s="1428"/>
      <c r="K180" s="1429"/>
    </row>
    <row r="181" spans="1:11" ht="22.5">
      <c r="A181" s="2141"/>
      <c r="B181" s="2505"/>
      <c r="C181" s="2119" t="s">
        <v>818</v>
      </c>
      <c r="D181" s="847" t="s">
        <v>1661</v>
      </c>
      <c r="E181" s="1338" t="s">
        <v>1625</v>
      </c>
      <c r="F181" s="784" t="s">
        <v>1660</v>
      </c>
      <c r="G181" s="784" t="s">
        <v>167</v>
      </c>
      <c r="H181" s="1166"/>
      <c r="I181" s="1426">
        <f>I182+I183</f>
        <v>50992.4</v>
      </c>
      <c r="J181" s="1426">
        <f>J182+J183</f>
        <v>55919.8</v>
      </c>
      <c r="K181" s="1427">
        <f>K182+K183</f>
        <v>56356</v>
      </c>
    </row>
    <row r="182" spans="1:11" ht="21">
      <c r="A182" s="2141"/>
      <c r="B182" s="2505"/>
      <c r="C182" s="2156"/>
      <c r="D182" s="1343" t="s">
        <v>1662</v>
      </c>
      <c r="E182" s="2497" t="s">
        <v>1625</v>
      </c>
      <c r="F182" s="784" t="s">
        <v>1663</v>
      </c>
      <c r="G182" s="2190" t="s">
        <v>1171</v>
      </c>
      <c r="H182" s="1166"/>
      <c r="I182" s="1143">
        <v>29455.4</v>
      </c>
      <c r="J182" s="1143">
        <v>32123.3</v>
      </c>
      <c r="K182" s="1144">
        <v>32514.5</v>
      </c>
    </row>
    <row r="183" spans="1:11" ht="21.75" thickBot="1">
      <c r="A183" s="2141"/>
      <c r="B183" s="2506"/>
      <c r="C183" s="2500"/>
      <c r="D183" s="1344" t="s">
        <v>1662</v>
      </c>
      <c r="E183" s="2189"/>
      <c r="F183" s="1239" t="s">
        <v>1664</v>
      </c>
      <c r="G183" s="1914"/>
      <c r="H183" s="1345"/>
      <c r="I183" s="1498">
        <v>21537</v>
      </c>
      <c r="J183" s="1498">
        <v>23796.5</v>
      </c>
      <c r="K183" s="1499">
        <v>23841.5</v>
      </c>
    </row>
    <row r="184" spans="1:11" ht="31.5" customHeight="1">
      <c r="A184" s="2141"/>
      <c r="B184" s="2532" t="s">
        <v>1665</v>
      </c>
      <c r="C184" s="2546" t="s">
        <v>1666</v>
      </c>
      <c r="D184" s="2547"/>
      <c r="E184" s="1225" t="s">
        <v>1667</v>
      </c>
      <c r="F184" s="1225" t="s">
        <v>1269</v>
      </c>
      <c r="G184" s="1226" t="s">
        <v>167</v>
      </c>
      <c r="H184" s="1226"/>
      <c r="I184" s="1460">
        <f>I185+I186</f>
        <v>4277</v>
      </c>
      <c r="J184" s="1460">
        <f>J185+J186</f>
        <v>4839.5</v>
      </c>
      <c r="K184" s="1461">
        <f>K185+K186</f>
        <v>4714.5</v>
      </c>
    </row>
    <row r="185" spans="1:11" ht="12.75">
      <c r="A185" s="2141"/>
      <c r="B185" s="2505"/>
      <c r="C185" s="2488" t="s">
        <v>1176</v>
      </c>
      <c r="D185" s="2489"/>
      <c r="E185" s="2497" t="s">
        <v>1667</v>
      </c>
      <c r="F185" s="2190" t="s">
        <v>1668</v>
      </c>
      <c r="G185" s="2190" t="s">
        <v>167</v>
      </c>
      <c r="H185" s="1166"/>
      <c r="I185" s="1426">
        <f>I188</f>
        <v>4277</v>
      </c>
      <c r="J185" s="1426">
        <f>J188</f>
        <v>4839.5</v>
      </c>
      <c r="K185" s="1427">
        <f>K188</f>
        <v>4714.5</v>
      </c>
    </row>
    <row r="186" spans="1:11" ht="12.75">
      <c r="A186" s="2141"/>
      <c r="B186" s="2505"/>
      <c r="C186" s="2473" t="s">
        <v>1454</v>
      </c>
      <c r="D186" s="2474"/>
      <c r="E186" s="2113"/>
      <c r="F186" s="1986"/>
      <c r="G186" s="2115"/>
      <c r="H186" s="1171"/>
      <c r="I186" s="1428"/>
      <c r="J186" s="1428"/>
      <c r="K186" s="1429"/>
    </row>
    <row r="187" spans="1:11" ht="22.5">
      <c r="A187" s="2141"/>
      <c r="B187" s="2505"/>
      <c r="C187" s="2512" t="s">
        <v>994</v>
      </c>
      <c r="D187" s="847" t="s">
        <v>1669</v>
      </c>
      <c r="E187" s="1338" t="s">
        <v>1667</v>
      </c>
      <c r="F187" s="784" t="s">
        <v>1668</v>
      </c>
      <c r="G187" s="784" t="s">
        <v>167</v>
      </c>
      <c r="H187" s="1166"/>
      <c r="I187" s="1426">
        <f>I188</f>
        <v>4277</v>
      </c>
      <c r="J187" s="1426">
        <f>J188</f>
        <v>4839.5</v>
      </c>
      <c r="K187" s="1427">
        <f>K188</f>
        <v>4714.5</v>
      </c>
    </row>
    <row r="188" spans="1:11" ht="21.75" thickBot="1">
      <c r="A188" s="2199"/>
      <c r="B188" s="2505"/>
      <c r="C188" s="2071"/>
      <c r="D188" s="1343" t="s">
        <v>1670</v>
      </c>
      <c r="E188" s="1165" t="s">
        <v>1667</v>
      </c>
      <c r="F188" s="784" t="s">
        <v>1671</v>
      </c>
      <c r="G188" s="783" t="s">
        <v>1171</v>
      </c>
      <c r="H188" s="1166"/>
      <c r="I188" s="1143">
        <v>4277</v>
      </c>
      <c r="J188" s="1143">
        <v>4839.5</v>
      </c>
      <c r="K188" s="1144">
        <v>4714.5</v>
      </c>
    </row>
    <row r="189" spans="1:11" ht="22.5" customHeight="1">
      <c r="A189" s="1347"/>
      <c r="B189" s="1348"/>
      <c r="C189" s="681"/>
      <c r="D189" s="1349"/>
      <c r="E189" s="813"/>
      <c r="F189" s="599"/>
      <c r="G189" s="815"/>
      <c r="H189" s="1500" t="s">
        <v>1765</v>
      </c>
      <c r="I189" s="153"/>
      <c r="J189" s="1500"/>
      <c r="K189" s="153"/>
    </row>
    <row r="190" spans="1:11" ht="0.75" customHeight="1" hidden="1">
      <c r="A190" s="1352"/>
      <c r="B190" s="1325"/>
      <c r="C190" s="686"/>
      <c r="D190" s="1353"/>
      <c r="E190" s="1354"/>
      <c r="F190" s="800"/>
      <c r="G190" s="1328"/>
      <c r="H190" s="1355"/>
      <c r="I190" s="156"/>
      <c r="J190" s="156"/>
      <c r="K190" s="156"/>
    </row>
    <row r="191" spans="1:11" ht="32.25" customHeight="1">
      <c r="A191" s="2480">
        <v>66</v>
      </c>
      <c r="B191" s="2543"/>
      <c r="C191" s="2544" t="s">
        <v>1673</v>
      </c>
      <c r="D191" s="2333"/>
      <c r="E191" s="1195" t="s">
        <v>1579</v>
      </c>
      <c r="F191" s="1195" t="s">
        <v>1674</v>
      </c>
      <c r="G191" s="1195" t="s">
        <v>167</v>
      </c>
      <c r="H191" s="1196"/>
      <c r="I191" s="1433">
        <f>I192+I193</f>
        <v>1883.7</v>
      </c>
      <c r="J191" s="1433">
        <f>J192+J193</f>
        <v>1883.7</v>
      </c>
      <c r="K191" s="1434">
        <f>K192+K193</f>
        <v>1883.7</v>
      </c>
    </row>
    <row r="192" spans="1:11" ht="12.75" customHeight="1">
      <c r="A192" s="2541"/>
      <c r="B192" s="2505"/>
      <c r="C192" s="2488" t="s">
        <v>1176</v>
      </c>
      <c r="D192" s="2545"/>
      <c r="E192" s="2497" t="s">
        <v>1675</v>
      </c>
      <c r="F192" s="2190" t="s">
        <v>1676</v>
      </c>
      <c r="G192" s="2190" t="s">
        <v>167</v>
      </c>
      <c r="H192" s="1166"/>
      <c r="I192" s="1426">
        <f aca="true" t="shared" si="7" ref="I192:K193">I195+I201+I205</f>
        <v>1671</v>
      </c>
      <c r="J192" s="1426">
        <f t="shared" si="7"/>
        <v>1671</v>
      </c>
      <c r="K192" s="1427">
        <f t="shared" si="7"/>
        <v>1671</v>
      </c>
    </row>
    <row r="193" spans="1:11" ht="12.75">
      <c r="A193" s="2542"/>
      <c r="B193" s="2536"/>
      <c r="C193" s="2473" t="s">
        <v>1454</v>
      </c>
      <c r="D193" s="2474"/>
      <c r="E193" s="2113"/>
      <c r="F193" s="1986"/>
      <c r="G193" s="2115"/>
      <c r="H193" s="1171"/>
      <c r="I193" s="1428">
        <f t="shared" si="7"/>
        <v>212.7</v>
      </c>
      <c r="J193" s="1428">
        <f t="shared" si="7"/>
        <v>212.7</v>
      </c>
      <c r="K193" s="1429">
        <f t="shared" si="7"/>
        <v>212.7</v>
      </c>
    </row>
    <row r="194" spans="1:11" ht="16.5" customHeight="1">
      <c r="A194" s="2389" t="s">
        <v>818</v>
      </c>
      <c r="B194" s="2532" t="s">
        <v>1478</v>
      </c>
      <c r="C194" s="2533" t="s">
        <v>1677</v>
      </c>
      <c r="D194" s="2540"/>
      <c r="E194" s="1356" t="s">
        <v>1678</v>
      </c>
      <c r="F194" s="1225" t="s">
        <v>1244</v>
      </c>
      <c r="G194" s="1225" t="s">
        <v>167</v>
      </c>
      <c r="H194" s="1357"/>
      <c r="I194" s="1460">
        <f>I195+I196</f>
        <v>451</v>
      </c>
      <c r="J194" s="1460">
        <f>J195+J196</f>
        <v>451</v>
      </c>
      <c r="K194" s="1461">
        <f>K195+K196</f>
        <v>451</v>
      </c>
    </row>
    <row r="195" spans="1:11" ht="13.5" customHeight="1">
      <c r="A195" s="2227"/>
      <c r="B195" s="2493"/>
      <c r="C195" s="2488" t="s">
        <v>1176</v>
      </c>
      <c r="D195" s="2489"/>
      <c r="E195" s="2497" t="s">
        <v>1678</v>
      </c>
      <c r="F195" s="2190" t="s">
        <v>1679</v>
      </c>
      <c r="G195" s="2190" t="s">
        <v>167</v>
      </c>
      <c r="H195" s="1358"/>
      <c r="I195" s="1426">
        <f>I197+I198+I199</f>
        <v>451</v>
      </c>
      <c r="J195" s="1426">
        <f>J197+J198+J199</f>
        <v>451</v>
      </c>
      <c r="K195" s="1427">
        <f>K197+K198+K199</f>
        <v>451</v>
      </c>
    </row>
    <row r="196" spans="1:11" ht="12.75" customHeight="1">
      <c r="A196" s="2227"/>
      <c r="B196" s="2493"/>
      <c r="C196" s="2473" t="s">
        <v>1454</v>
      </c>
      <c r="D196" s="2474"/>
      <c r="E196" s="2113"/>
      <c r="F196" s="1986"/>
      <c r="G196" s="2115"/>
      <c r="H196" s="1359"/>
      <c r="I196" s="1428"/>
      <c r="J196" s="1428"/>
      <c r="K196" s="1429"/>
    </row>
    <row r="197" spans="1:11" ht="12.75">
      <c r="A197" s="2516"/>
      <c r="B197" s="2505"/>
      <c r="C197" s="2512" t="s">
        <v>1049</v>
      </c>
      <c r="D197" s="650" t="s">
        <v>1680</v>
      </c>
      <c r="E197" s="2534" t="s">
        <v>1681</v>
      </c>
      <c r="F197" s="1480" t="s">
        <v>1766</v>
      </c>
      <c r="G197" s="1210" t="s">
        <v>973</v>
      </c>
      <c r="H197" s="1302"/>
      <c r="I197" s="1445">
        <v>223</v>
      </c>
      <c r="J197" s="1445">
        <v>223</v>
      </c>
      <c r="K197" s="1446">
        <v>223</v>
      </c>
    </row>
    <row r="198" spans="1:11" ht="12.75">
      <c r="A198" s="2516"/>
      <c r="B198" s="2505"/>
      <c r="C198" s="2525"/>
      <c r="D198" s="1211" t="s">
        <v>1683</v>
      </c>
      <c r="E198" s="2535"/>
      <c r="F198" s="1501" t="s">
        <v>1767</v>
      </c>
      <c r="G198" s="1212" t="s">
        <v>1020</v>
      </c>
      <c r="H198" s="1360"/>
      <c r="I198" s="1502">
        <v>138</v>
      </c>
      <c r="J198" s="1502">
        <v>138</v>
      </c>
      <c r="K198" s="1503">
        <v>138</v>
      </c>
    </row>
    <row r="199" spans="1:11" ht="12.75">
      <c r="A199" s="2516"/>
      <c r="B199" s="2536"/>
      <c r="C199" s="2526"/>
      <c r="D199" s="1220" t="s">
        <v>1685</v>
      </c>
      <c r="E199" s="2491"/>
      <c r="F199" s="1476" t="s">
        <v>1768</v>
      </c>
      <c r="G199" s="753" t="s">
        <v>1022</v>
      </c>
      <c r="H199" s="1361"/>
      <c r="I199" s="1494">
        <v>90</v>
      </c>
      <c r="J199" s="1494">
        <v>90</v>
      </c>
      <c r="K199" s="1495">
        <v>90</v>
      </c>
    </row>
    <row r="200" spans="1:11" ht="32.25" customHeight="1">
      <c r="A200" s="2516"/>
      <c r="B200" s="2532" t="s">
        <v>1526</v>
      </c>
      <c r="C200" s="2537" t="s">
        <v>1687</v>
      </c>
      <c r="D200" s="2538"/>
      <c r="E200" s="1225" t="s">
        <v>1681</v>
      </c>
      <c r="F200" s="1225" t="s">
        <v>1688</v>
      </c>
      <c r="G200" s="1226" t="s">
        <v>167</v>
      </c>
      <c r="H200" s="1362"/>
      <c r="I200" s="1460">
        <f>I201+I202</f>
        <v>20</v>
      </c>
      <c r="J200" s="1460">
        <f>J201+J202</f>
        <v>20</v>
      </c>
      <c r="K200" s="1461">
        <f>K201+K202</f>
        <v>20</v>
      </c>
    </row>
    <row r="201" spans="1:11" ht="13.5" customHeight="1">
      <c r="A201" s="2516"/>
      <c r="B201" s="2493"/>
      <c r="C201" s="2488" t="s">
        <v>1176</v>
      </c>
      <c r="D201" s="2489"/>
      <c r="E201" s="2497" t="s">
        <v>1678</v>
      </c>
      <c r="F201" s="2190" t="s">
        <v>1689</v>
      </c>
      <c r="G201" s="2190" t="s">
        <v>167</v>
      </c>
      <c r="H201" s="1358"/>
      <c r="I201" s="1426">
        <f>I203</f>
        <v>20</v>
      </c>
      <c r="J201" s="1426">
        <f>J203</f>
        <v>20</v>
      </c>
      <c r="K201" s="1427">
        <f>K203</f>
        <v>20</v>
      </c>
    </row>
    <row r="202" spans="1:11" ht="13.5" customHeight="1">
      <c r="A202" s="2516"/>
      <c r="B202" s="2493"/>
      <c r="C202" s="2473" t="s">
        <v>1454</v>
      </c>
      <c r="D202" s="2474"/>
      <c r="E202" s="2113"/>
      <c r="F202" s="1986"/>
      <c r="G202" s="2115"/>
      <c r="H202" s="1359"/>
      <c r="I202" s="1428"/>
      <c r="J202" s="1428"/>
      <c r="K202" s="1429"/>
    </row>
    <row r="203" spans="1:11" ht="15.75" customHeight="1">
      <c r="A203" s="2516"/>
      <c r="B203" s="2536"/>
      <c r="C203" s="1180" t="s">
        <v>1049</v>
      </c>
      <c r="D203" s="1181" t="s">
        <v>1467</v>
      </c>
      <c r="E203" s="591" t="s">
        <v>1681</v>
      </c>
      <c r="F203" s="591" t="s">
        <v>1690</v>
      </c>
      <c r="G203" s="763" t="s">
        <v>973</v>
      </c>
      <c r="H203" s="1363"/>
      <c r="I203" s="1139">
        <v>20</v>
      </c>
      <c r="J203" s="1139">
        <v>20</v>
      </c>
      <c r="K203" s="1140">
        <v>20</v>
      </c>
    </row>
    <row r="204" spans="1:11" ht="22.5" customHeight="1">
      <c r="A204" s="2516"/>
      <c r="B204" s="2532" t="s">
        <v>1623</v>
      </c>
      <c r="C204" s="2533" t="s">
        <v>1691</v>
      </c>
      <c r="D204" s="2508"/>
      <c r="E204" s="1356" t="s">
        <v>1692</v>
      </c>
      <c r="F204" s="1225" t="s">
        <v>1307</v>
      </c>
      <c r="G204" s="1225" t="s">
        <v>167</v>
      </c>
      <c r="H204" s="1364"/>
      <c r="I204" s="1465">
        <f>I205+I206</f>
        <v>1412.7</v>
      </c>
      <c r="J204" s="1465">
        <f>J205+J206</f>
        <v>1412.7</v>
      </c>
      <c r="K204" s="1466">
        <f>K205+K206</f>
        <v>1412.7</v>
      </c>
    </row>
    <row r="205" spans="1:11" ht="12.75">
      <c r="A205" s="2516"/>
      <c r="B205" s="2505"/>
      <c r="C205" s="2488" t="s">
        <v>1176</v>
      </c>
      <c r="D205" s="2489"/>
      <c r="E205" s="2497" t="s">
        <v>1692</v>
      </c>
      <c r="F205" s="2190" t="s">
        <v>1693</v>
      </c>
      <c r="G205" s="2190" t="s">
        <v>167</v>
      </c>
      <c r="H205" s="1358"/>
      <c r="I205" s="1426">
        <f>I208</f>
        <v>1200</v>
      </c>
      <c r="J205" s="1426">
        <f>J208</f>
        <v>1200</v>
      </c>
      <c r="K205" s="1427">
        <f>K208</f>
        <v>1200</v>
      </c>
    </row>
    <row r="206" spans="1:11" ht="12.75">
      <c r="A206" s="2516"/>
      <c r="B206" s="2505"/>
      <c r="C206" s="2473" t="s">
        <v>1454</v>
      </c>
      <c r="D206" s="2474"/>
      <c r="E206" s="2113"/>
      <c r="F206" s="1986"/>
      <c r="G206" s="2115"/>
      <c r="H206" s="1359"/>
      <c r="I206" s="1428">
        <f>I207</f>
        <v>212.7</v>
      </c>
      <c r="J206" s="1428">
        <f>J207</f>
        <v>212.7</v>
      </c>
      <c r="K206" s="1429">
        <f>K207</f>
        <v>212.7</v>
      </c>
    </row>
    <row r="207" spans="1:11" ht="20.25" customHeight="1">
      <c r="A207" s="2516"/>
      <c r="B207" s="2505"/>
      <c r="C207" s="1941" t="s">
        <v>818</v>
      </c>
      <c r="D207" s="1021" t="s">
        <v>1694</v>
      </c>
      <c r="E207" s="2129" t="s">
        <v>1692</v>
      </c>
      <c r="F207" s="637" t="s">
        <v>1695</v>
      </c>
      <c r="G207" s="1212" t="s">
        <v>1310</v>
      </c>
      <c r="H207" s="1365"/>
      <c r="I207" s="1133">
        <v>212.7</v>
      </c>
      <c r="J207" s="1133">
        <v>212.7</v>
      </c>
      <c r="K207" s="1134">
        <v>212.7</v>
      </c>
    </row>
    <row r="208" spans="1:11" ht="21.75" thickBot="1">
      <c r="A208" s="2539"/>
      <c r="B208" s="2506"/>
      <c r="C208" s="2500"/>
      <c r="D208" s="1238" t="s">
        <v>1696</v>
      </c>
      <c r="E208" s="2529"/>
      <c r="F208" s="1366" t="s">
        <v>1697</v>
      </c>
      <c r="G208" s="1240" t="s">
        <v>1310</v>
      </c>
      <c r="H208" s="1367"/>
      <c r="I208" s="1455">
        <v>1200</v>
      </c>
      <c r="J208" s="1455">
        <v>1200</v>
      </c>
      <c r="K208" s="1456">
        <v>1200</v>
      </c>
    </row>
    <row r="209" spans="1:11" ht="30.75" customHeight="1">
      <c r="A209" s="1162">
        <v>67</v>
      </c>
      <c r="B209" s="1163"/>
      <c r="C209" s="2530" t="s">
        <v>1698</v>
      </c>
      <c r="D209" s="2531"/>
      <c r="E209" s="1195" t="s">
        <v>1678</v>
      </c>
      <c r="F209" s="1195" t="s">
        <v>1255</v>
      </c>
      <c r="G209" s="1195" t="s">
        <v>167</v>
      </c>
      <c r="H209" s="1196"/>
      <c r="I209" s="1458">
        <f>I210+I211</f>
        <v>3000</v>
      </c>
      <c r="J209" s="1458">
        <f>J210+J211</f>
        <v>3000</v>
      </c>
      <c r="K209" s="1459">
        <f>K210+K211</f>
        <v>3000</v>
      </c>
    </row>
    <row r="210" spans="1:11" ht="12.75">
      <c r="A210" s="1162"/>
      <c r="B210" s="1163"/>
      <c r="C210" s="2488" t="s">
        <v>1176</v>
      </c>
      <c r="D210" s="2489"/>
      <c r="E210" s="2497" t="s">
        <v>1678</v>
      </c>
      <c r="F210" s="2190" t="s">
        <v>1699</v>
      </c>
      <c r="G210" s="2190" t="s">
        <v>167</v>
      </c>
      <c r="H210" s="1166"/>
      <c r="I210" s="1468">
        <f>I212+I213+I214</f>
        <v>3000</v>
      </c>
      <c r="J210" s="1468">
        <f>J212+J213+J214</f>
        <v>3000</v>
      </c>
      <c r="K210" s="1469">
        <f>K212+K213+K214</f>
        <v>3000</v>
      </c>
    </row>
    <row r="211" spans="1:11" ht="12.75">
      <c r="A211" s="1168"/>
      <c r="B211" s="1169"/>
      <c r="C211" s="2473" t="s">
        <v>1454</v>
      </c>
      <c r="D211" s="2474"/>
      <c r="E211" s="2113"/>
      <c r="F211" s="1986"/>
      <c r="G211" s="2115"/>
      <c r="H211" s="1171"/>
      <c r="I211" s="1468"/>
      <c r="J211" s="1468"/>
      <c r="K211" s="1469"/>
    </row>
    <row r="212" spans="1:11" ht="23.25" customHeight="1">
      <c r="A212" s="2521"/>
      <c r="B212" s="2523"/>
      <c r="C212" s="2512" t="s">
        <v>1049</v>
      </c>
      <c r="D212" s="1028" t="s">
        <v>1700</v>
      </c>
      <c r="E212" s="919" t="s">
        <v>1681</v>
      </c>
      <c r="F212" s="1369" t="s">
        <v>1701</v>
      </c>
      <c r="G212" s="1370">
        <v>323</v>
      </c>
      <c r="H212" s="1371"/>
      <c r="I212" s="1137">
        <v>149.2</v>
      </c>
      <c r="J212" s="1137">
        <v>149.2</v>
      </c>
      <c r="K212" s="1138">
        <v>149.2</v>
      </c>
    </row>
    <row r="213" spans="1:11" ht="18" customHeight="1">
      <c r="A213" s="2521"/>
      <c r="B213" s="2523"/>
      <c r="C213" s="2525"/>
      <c r="D213" s="1372" t="s">
        <v>1702</v>
      </c>
      <c r="E213" s="651" t="s">
        <v>1681</v>
      </c>
      <c r="F213" s="1373" t="s">
        <v>1703</v>
      </c>
      <c r="G213" s="1212" t="s">
        <v>1052</v>
      </c>
      <c r="H213" s="1360"/>
      <c r="I213" s="1447">
        <v>512.2</v>
      </c>
      <c r="J213" s="1447">
        <v>512.2</v>
      </c>
      <c r="K213" s="1448">
        <v>512.2</v>
      </c>
    </row>
    <row r="214" spans="1:11" ht="21.75" customHeight="1" thickBot="1">
      <c r="A214" s="2522"/>
      <c r="B214" s="2524"/>
      <c r="C214" s="2526"/>
      <c r="D214" s="1374" t="s">
        <v>1704</v>
      </c>
      <c r="E214" s="793" t="s">
        <v>1678</v>
      </c>
      <c r="F214" s="1375" t="s">
        <v>1705</v>
      </c>
      <c r="G214" s="1240" t="s">
        <v>1181</v>
      </c>
      <c r="H214" s="1367"/>
      <c r="I214" s="1455">
        <v>2338.6</v>
      </c>
      <c r="J214" s="1455">
        <v>2338.6</v>
      </c>
      <c r="K214" s="1456">
        <v>2338.6</v>
      </c>
    </row>
    <row r="215" spans="1:11" ht="41.25" customHeight="1">
      <c r="A215" s="1263">
        <v>68</v>
      </c>
      <c r="B215" s="1376"/>
      <c r="C215" s="2527" t="s">
        <v>1706</v>
      </c>
      <c r="D215" s="2528"/>
      <c r="E215" s="1377" t="s">
        <v>1579</v>
      </c>
      <c r="F215" s="1377" t="s">
        <v>1707</v>
      </c>
      <c r="G215" s="1377" t="s">
        <v>167</v>
      </c>
      <c r="H215" s="1378"/>
      <c r="I215" s="1424">
        <f>I216+I217</f>
        <v>25218.8</v>
      </c>
      <c r="J215" s="1424">
        <f>J216+J217</f>
        <v>24914.6</v>
      </c>
      <c r="K215" s="1425">
        <f>K216+K217</f>
        <v>24998.6</v>
      </c>
    </row>
    <row r="216" spans="1:11" ht="14.25" customHeight="1">
      <c r="A216" s="1379"/>
      <c r="B216" s="1380"/>
      <c r="C216" s="2488" t="s">
        <v>1176</v>
      </c>
      <c r="D216" s="2489"/>
      <c r="E216" s="2497" t="s">
        <v>1675</v>
      </c>
      <c r="F216" s="2190" t="s">
        <v>1708</v>
      </c>
      <c r="G216" s="2190" t="s">
        <v>167</v>
      </c>
      <c r="H216" s="1166"/>
      <c r="I216" s="1426">
        <f aca="true" t="shared" si="8" ref="I216:K217">I219+I230+I234+I238</f>
        <v>25218.8</v>
      </c>
      <c r="J216" s="1426">
        <f t="shared" si="8"/>
        <v>24914.6</v>
      </c>
      <c r="K216" s="1427">
        <f t="shared" si="8"/>
        <v>24998.6</v>
      </c>
    </row>
    <row r="217" spans="1:11" ht="12.75" customHeight="1">
      <c r="A217" s="1379"/>
      <c r="B217" s="1380"/>
      <c r="C217" s="2473" t="s">
        <v>1454</v>
      </c>
      <c r="D217" s="2474"/>
      <c r="E217" s="2113"/>
      <c r="F217" s="1986"/>
      <c r="G217" s="2115"/>
      <c r="H217" s="1171"/>
      <c r="I217" s="1428">
        <f t="shared" si="8"/>
        <v>0</v>
      </c>
      <c r="J217" s="1428">
        <f t="shared" si="8"/>
        <v>0</v>
      </c>
      <c r="K217" s="1429">
        <f t="shared" si="8"/>
        <v>0</v>
      </c>
    </row>
    <row r="218" spans="1:11" ht="21.75" customHeight="1">
      <c r="A218" s="2515" t="s">
        <v>1232</v>
      </c>
      <c r="B218" s="2509" t="s">
        <v>1478</v>
      </c>
      <c r="C218" s="2507" t="s">
        <v>1709</v>
      </c>
      <c r="D218" s="2508"/>
      <c r="E218" s="1225" t="s">
        <v>1710</v>
      </c>
      <c r="F218" s="1225" t="s">
        <v>1711</v>
      </c>
      <c r="G218" s="1226" t="s">
        <v>167</v>
      </c>
      <c r="H218" s="1362"/>
      <c r="I218" s="1460">
        <f>I221</f>
        <v>442.2</v>
      </c>
      <c r="J218" s="1460">
        <f>J221</f>
        <v>35</v>
      </c>
      <c r="K218" s="1461">
        <f>K221</f>
        <v>40</v>
      </c>
    </row>
    <row r="219" spans="1:11" ht="12.75">
      <c r="A219" s="2147"/>
      <c r="B219" s="2510"/>
      <c r="C219" s="2488" t="s">
        <v>1176</v>
      </c>
      <c r="D219" s="2489"/>
      <c r="E219" s="2497" t="s">
        <v>1712</v>
      </c>
      <c r="F219" s="2190" t="s">
        <v>1713</v>
      </c>
      <c r="G219" s="2190" t="s">
        <v>167</v>
      </c>
      <c r="H219" s="1166"/>
      <c r="I219" s="1426">
        <f>I221+I223+I224+I227</f>
        <v>442.2</v>
      </c>
      <c r="J219" s="1426">
        <f>J221+J223+J224+J227</f>
        <v>35</v>
      </c>
      <c r="K219" s="1427">
        <f>K221+K223+K224+K227</f>
        <v>40</v>
      </c>
    </row>
    <row r="220" spans="1:11" ht="12.75">
      <c r="A220" s="2147"/>
      <c r="B220" s="2510"/>
      <c r="C220" s="2473" t="s">
        <v>1454</v>
      </c>
      <c r="D220" s="2474"/>
      <c r="E220" s="2113"/>
      <c r="F220" s="1986"/>
      <c r="G220" s="2115"/>
      <c r="H220" s="1171"/>
      <c r="I220" s="1428">
        <f>I225+I228</f>
        <v>0</v>
      </c>
      <c r="J220" s="1428">
        <f>J225+J228</f>
        <v>0</v>
      </c>
      <c r="K220" s="1429">
        <f>K225+K228</f>
        <v>0</v>
      </c>
    </row>
    <row r="221" spans="1:11" ht="23.25" customHeight="1">
      <c r="A221" s="2147"/>
      <c r="B221" s="2510"/>
      <c r="C221" s="2512" t="s">
        <v>994</v>
      </c>
      <c r="D221" s="916" t="s">
        <v>1292</v>
      </c>
      <c r="E221" s="591" t="s">
        <v>1710</v>
      </c>
      <c r="F221" s="591" t="s">
        <v>1714</v>
      </c>
      <c r="G221" s="763" t="s">
        <v>1181</v>
      </c>
      <c r="H221" s="1363"/>
      <c r="I221" s="1147">
        <v>442.2</v>
      </c>
      <c r="J221" s="1147">
        <v>35</v>
      </c>
      <c r="K221" s="1148">
        <v>40</v>
      </c>
    </row>
    <row r="222" spans="1:11" ht="27.75" customHeight="1" hidden="1">
      <c r="A222" s="2147"/>
      <c r="B222" s="2519"/>
      <c r="C222" s="2513"/>
      <c r="D222" s="917" t="s">
        <v>1715</v>
      </c>
      <c r="E222" s="1227" t="s">
        <v>1712</v>
      </c>
      <c r="F222" s="1227" t="s">
        <v>1716</v>
      </c>
      <c r="G222" s="1227" t="s">
        <v>1181</v>
      </c>
      <c r="H222" s="779"/>
      <c r="I222" s="1443">
        <f>I223+I224+I225</f>
        <v>0</v>
      </c>
      <c r="J222" s="1443">
        <f>J223+J224+J225</f>
        <v>0</v>
      </c>
      <c r="K222" s="1444">
        <f>K223+K224+K225</f>
        <v>0</v>
      </c>
    </row>
    <row r="223" spans="1:11" ht="12.75" hidden="1">
      <c r="A223" s="2147"/>
      <c r="B223" s="2519"/>
      <c r="C223" s="2513"/>
      <c r="D223" s="367" t="s">
        <v>1176</v>
      </c>
      <c r="E223" s="1956" t="s">
        <v>1712</v>
      </c>
      <c r="F223" s="919" t="s">
        <v>1717</v>
      </c>
      <c r="G223" s="1956" t="s">
        <v>1181</v>
      </c>
      <c r="H223" s="1219"/>
      <c r="I223" s="1137"/>
      <c r="J223" s="1137"/>
      <c r="K223" s="1138"/>
    </row>
    <row r="224" spans="1:11" ht="12.75" hidden="1">
      <c r="A224" s="2147"/>
      <c r="B224" s="2519"/>
      <c r="C224" s="2513"/>
      <c r="D224" s="363" t="s">
        <v>1217</v>
      </c>
      <c r="E224" s="1990"/>
      <c r="F224" s="651" t="s">
        <v>1717</v>
      </c>
      <c r="G224" s="1990"/>
      <c r="H224" s="1212"/>
      <c r="I224" s="1447"/>
      <c r="J224" s="1447"/>
      <c r="K224" s="1448"/>
    </row>
    <row r="225" spans="1:11" ht="12" customHeight="1" hidden="1">
      <c r="A225" s="2147"/>
      <c r="B225" s="2519"/>
      <c r="C225" s="2513"/>
      <c r="D225" s="365" t="s">
        <v>865</v>
      </c>
      <c r="E225" s="1979"/>
      <c r="F225" s="652" t="s">
        <v>1717</v>
      </c>
      <c r="G225" s="1979"/>
      <c r="H225" s="753"/>
      <c r="I225" s="1135"/>
      <c r="J225" s="1135"/>
      <c r="K225" s="1136"/>
    </row>
    <row r="226" spans="1:11" ht="33" customHeight="1" hidden="1">
      <c r="A226" s="2147"/>
      <c r="B226" s="2519"/>
      <c r="C226" s="2513"/>
      <c r="D226" s="917" t="s">
        <v>1718</v>
      </c>
      <c r="E226" s="1227" t="s">
        <v>1712</v>
      </c>
      <c r="F226" s="1227"/>
      <c r="G226" s="1227" t="s">
        <v>1181</v>
      </c>
      <c r="H226" s="779"/>
      <c r="I226" s="1443">
        <f>I227+I228</f>
        <v>0</v>
      </c>
      <c r="J226" s="1443">
        <f>J227+J228</f>
        <v>0</v>
      </c>
      <c r="K226" s="1444">
        <f>K227+K228</f>
        <v>0</v>
      </c>
    </row>
    <row r="227" spans="1:11" ht="14.25" customHeight="1" hidden="1">
      <c r="A227" s="2147"/>
      <c r="B227" s="2519"/>
      <c r="C227" s="2513"/>
      <c r="D227" s="367" t="s">
        <v>1176</v>
      </c>
      <c r="E227" s="1956" t="s">
        <v>1712</v>
      </c>
      <c r="F227" s="919"/>
      <c r="G227" s="2180" t="s">
        <v>1181</v>
      </c>
      <c r="H227" s="1219"/>
      <c r="I227" s="1137"/>
      <c r="J227" s="1137"/>
      <c r="K227" s="1138"/>
    </row>
    <row r="228" spans="1:11" ht="14.25" customHeight="1" hidden="1">
      <c r="A228" s="2147"/>
      <c r="B228" s="2520"/>
      <c r="C228" s="2514"/>
      <c r="D228" s="365" t="s">
        <v>1719</v>
      </c>
      <c r="E228" s="1979"/>
      <c r="F228" s="652"/>
      <c r="G228" s="2115"/>
      <c r="H228" s="1212" t="s">
        <v>1720</v>
      </c>
      <c r="I228" s="1135"/>
      <c r="J228" s="1135"/>
      <c r="K228" s="1136"/>
    </row>
    <row r="229" spans="1:11" ht="21.75" customHeight="1">
      <c r="A229" s="2516"/>
      <c r="B229" s="2509" t="s">
        <v>1526</v>
      </c>
      <c r="C229" s="2507" t="s">
        <v>1721</v>
      </c>
      <c r="D229" s="2511"/>
      <c r="E229" s="1225" t="s">
        <v>1548</v>
      </c>
      <c r="F229" s="1225" t="s">
        <v>1140</v>
      </c>
      <c r="G229" s="1226" t="s">
        <v>167</v>
      </c>
      <c r="H229" s="1362"/>
      <c r="I229" s="1460">
        <f>I230+I231</f>
        <v>50</v>
      </c>
      <c r="J229" s="1460">
        <f>J230+J231</f>
        <v>70</v>
      </c>
      <c r="K229" s="1461">
        <f>K230+K231</f>
        <v>80</v>
      </c>
    </row>
    <row r="230" spans="1:11" ht="13.5" customHeight="1">
      <c r="A230" s="2516"/>
      <c r="B230" s="2510"/>
      <c r="C230" s="2488" t="s">
        <v>1176</v>
      </c>
      <c r="D230" s="2489"/>
      <c r="E230" s="2497" t="s">
        <v>1548</v>
      </c>
      <c r="F230" s="2631" t="s">
        <v>1769</v>
      </c>
      <c r="G230" s="2190" t="s">
        <v>167</v>
      </c>
      <c r="H230" s="1166"/>
      <c r="I230" s="1426">
        <f>I232</f>
        <v>50</v>
      </c>
      <c r="J230" s="1426">
        <f>J232</f>
        <v>70</v>
      </c>
      <c r="K230" s="1427">
        <f>K232</f>
        <v>80</v>
      </c>
    </row>
    <row r="231" spans="1:11" ht="12" customHeight="1">
      <c r="A231" s="2516"/>
      <c r="B231" s="2510"/>
      <c r="C231" s="2473" t="s">
        <v>1454</v>
      </c>
      <c r="D231" s="2474"/>
      <c r="E231" s="2113"/>
      <c r="F231" s="1986"/>
      <c r="G231" s="2115"/>
      <c r="H231" s="1171"/>
      <c r="I231" s="1428"/>
      <c r="J231" s="1428"/>
      <c r="K231" s="1429"/>
    </row>
    <row r="232" spans="1:11" ht="20.25" customHeight="1" thickBot="1">
      <c r="A232" s="2516"/>
      <c r="B232" s="2506"/>
      <c r="C232" s="1381" t="s">
        <v>1049</v>
      </c>
      <c r="D232" s="1243" t="s">
        <v>1723</v>
      </c>
      <c r="E232" s="593" t="s">
        <v>1548</v>
      </c>
      <c r="F232" s="593" t="s">
        <v>1724</v>
      </c>
      <c r="G232" s="1177" t="s">
        <v>973</v>
      </c>
      <c r="H232" s="1185"/>
      <c r="I232" s="1149">
        <v>50</v>
      </c>
      <c r="J232" s="1149">
        <v>70</v>
      </c>
      <c r="K232" s="1150">
        <v>80</v>
      </c>
    </row>
    <row r="233" spans="1:11" ht="22.5" customHeight="1">
      <c r="A233" s="2516"/>
      <c r="B233" s="2504">
        <v>3</v>
      </c>
      <c r="C233" s="2507" t="s">
        <v>1725</v>
      </c>
      <c r="D233" s="2508"/>
      <c r="E233" s="1225" t="s">
        <v>1710</v>
      </c>
      <c r="F233" s="1225" t="s">
        <v>1295</v>
      </c>
      <c r="G233" s="1226" t="s">
        <v>167</v>
      </c>
      <c r="H233" s="1362"/>
      <c r="I233" s="1460">
        <f>I236</f>
        <v>3</v>
      </c>
      <c r="J233" s="1460">
        <f>J236</f>
        <v>0</v>
      </c>
      <c r="K233" s="1461">
        <f>K236</f>
        <v>0</v>
      </c>
    </row>
    <row r="234" spans="1:11" ht="15" customHeight="1">
      <c r="A234" s="2516"/>
      <c r="B234" s="2505"/>
      <c r="C234" s="2488" t="s">
        <v>1176</v>
      </c>
      <c r="D234" s="2489"/>
      <c r="E234" s="2497" t="s">
        <v>1712</v>
      </c>
      <c r="F234" s="2631" t="s">
        <v>1770</v>
      </c>
      <c r="G234" s="2190" t="s">
        <v>167</v>
      </c>
      <c r="H234" s="1166"/>
      <c r="I234" s="1426">
        <f>I236</f>
        <v>3</v>
      </c>
      <c r="J234" s="1426">
        <f>J236</f>
        <v>0</v>
      </c>
      <c r="K234" s="1427">
        <f>K236</f>
        <v>0</v>
      </c>
    </row>
    <row r="235" spans="1:11" ht="12.75" customHeight="1">
      <c r="A235" s="2516"/>
      <c r="B235" s="2505"/>
      <c r="C235" s="2473" t="s">
        <v>1454</v>
      </c>
      <c r="D235" s="2474"/>
      <c r="E235" s="2113"/>
      <c r="F235" s="1986"/>
      <c r="G235" s="2115"/>
      <c r="H235" s="1171"/>
      <c r="I235" s="1428"/>
      <c r="J235" s="1428"/>
      <c r="K235" s="1429"/>
    </row>
    <row r="236" spans="1:11" ht="20.25" customHeight="1" thickBot="1">
      <c r="A236" s="2516"/>
      <c r="B236" s="2506"/>
      <c r="C236" s="1183" t="s">
        <v>994</v>
      </c>
      <c r="D236" s="1382" t="s">
        <v>1727</v>
      </c>
      <c r="E236" s="591" t="s">
        <v>1710</v>
      </c>
      <c r="F236" s="591" t="s">
        <v>1728</v>
      </c>
      <c r="G236" s="763" t="s">
        <v>1181</v>
      </c>
      <c r="H236" s="1363"/>
      <c r="I236" s="1147">
        <v>3</v>
      </c>
      <c r="J236" s="1147">
        <v>0</v>
      </c>
      <c r="K236" s="1148">
        <v>0</v>
      </c>
    </row>
    <row r="237" spans="1:11" ht="24.75" customHeight="1">
      <c r="A237" s="2517"/>
      <c r="B237" s="2492" t="s">
        <v>1632</v>
      </c>
      <c r="C237" s="2495" t="s">
        <v>1729</v>
      </c>
      <c r="D237" s="2496"/>
      <c r="E237" s="1383" t="s">
        <v>1710</v>
      </c>
      <c r="F237" s="1383" t="s">
        <v>1280</v>
      </c>
      <c r="G237" s="1384" t="s">
        <v>167</v>
      </c>
      <c r="H237" s="1384"/>
      <c r="I237" s="1504">
        <f>I238+I239</f>
        <v>24723.6</v>
      </c>
      <c r="J237" s="1504">
        <f>J238+J239</f>
        <v>24809.6</v>
      </c>
      <c r="K237" s="1505">
        <f>K238+K239</f>
        <v>24878.6</v>
      </c>
    </row>
    <row r="238" spans="1:11" ht="14.25" customHeight="1">
      <c r="A238" s="2517"/>
      <c r="B238" s="2493"/>
      <c r="C238" s="2488" t="s">
        <v>1176</v>
      </c>
      <c r="D238" s="2489"/>
      <c r="E238" s="2497" t="s">
        <v>1712</v>
      </c>
      <c r="F238" s="2190" t="s">
        <v>1730</v>
      </c>
      <c r="G238" s="2190" t="s">
        <v>167</v>
      </c>
      <c r="H238" s="1166"/>
      <c r="I238" s="1426">
        <f>I241+I242+I243</f>
        <v>24723.6</v>
      </c>
      <c r="J238" s="1426">
        <f>J241+J242+J243</f>
        <v>24809.6</v>
      </c>
      <c r="K238" s="1427">
        <f>K241+K242+K243</f>
        <v>24878.6</v>
      </c>
    </row>
    <row r="239" spans="1:11" ht="12.75" customHeight="1">
      <c r="A239" s="2517"/>
      <c r="B239" s="2493"/>
      <c r="C239" s="2473" t="s">
        <v>1454</v>
      </c>
      <c r="D239" s="2474"/>
      <c r="E239" s="2498"/>
      <c r="F239" s="2499"/>
      <c r="G239" s="2499"/>
      <c r="H239" s="1171"/>
      <c r="I239" s="1428"/>
      <c r="J239" s="1428"/>
      <c r="K239" s="1429"/>
    </row>
    <row r="240" spans="1:11" ht="22.5" customHeight="1">
      <c r="A240" s="2517"/>
      <c r="B240" s="2493"/>
      <c r="C240" s="2143" t="s">
        <v>818</v>
      </c>
      <c r="D240" s="847" t="s">
        <v>1731</v>
      </c>
      <c r="E240" s="1338" t="s">
        <v>1712</v>
      </c>
      <c r="F240" s="784" t="s">
        <v>1730</v>
      </c>
      <c r="G240" s="784" t="s">
        <v>167</v>
      </c>
      <c r="H240" s="1166"/>
      <c r="I240" s="1426">
        <f>I241+I242+I243</f>
        <v>24723.6</v>
      </c>
      <c r="J240" s="1426">
        <f>J241+J242+J243</f>
        <v>24809.6</v>
      </c>
      <c r="K240" s="1427">
        <f>K241+K242+K243</f>
        <v>24878.6</v>
      </c>
    </row>
    <row r="241" spans="1:11" ht="21" customHeight="1">
      <c r="A241" s="2517"/>
      <c r="B241" s="2493"/>
      <c r="C241" s="2156"/>
      <c r="D241" s="1343" t="s">
        <v>1732</v>
      </c>
      <c r="E241" s="2497" t="s">
        <v>1712</v>
      </c>
      <c r="F241" s="784" t="s">
        <v>1733</v>
      </c>
      <c r="G241" s="2190" t="s">
        <v>1171</v>
      </c>
      <c r="H241" s="1166"/>
      <c r="I241" s="1143">
        <v>14678.6</v>
      </c>
      <c r="J241" s="1143">
        <v>14764.6</v>
      </c>
      <c r="K241" s="1144">
        <v>14833.6</v>
      </c>
    </row>
    <row r="242" spans="1:11" ht="20.25" customHeight="1">
      <c r="A242" s="2517"/>
      <c r="B242" s="2493"/>
      <c r="C242" s="2156"/>
      <c r="D242" s="1386" t="s">
        <v>1732</v>
      </c>
      <c r="E242" s="2501"/>
      <c r="F242" s="786" t="s">
        <v>1734</v>
      </c>
      <c r="G242" s="2196"/>
      <c r="H242" s="1387"/>
      <c r="I242" s="1502">
        <v>3941</v>
      </c>
      <c r="J242" s="1502">
        <v>3941</v>
      </c>
      <c r="K242" s="1503">
        <v>3941</v>
      </c>
    </row>
    <row r="243" spans="1:11" ht="21.75" customHeight="1" thickBot="1">
      <c r="A243" s="2518"/>
      <c r="B243" s="2494"/>
      <c r="C243" s="2500"/>
      <c r="D243" s="1344" t="s">
        <v>1732</v>
      </c>
      <c r="E243" s="2502"/>
      <c r="F243" s="1239" t="s">
        <v>1735</v>
      </c>
      <c r="G243" s="2503"/>
      <c r="H243" s="1345"/>
      <c r="I243" s="1498">
        <v>6104</v>
      </c>
      <c r="J243" s="1498">
        <v>6104</v>
      </c>
      <c r="K243" s="1499">
        <v>6104</v>
      </c>
    </row>
    <row r="244" spans="1:11" ht="51" customHeight="1">
      <c r="A244" s="1388"/>
      <c r="B244" s="1348"/>
      <c r="C244" s="681"/>
      <c r="D244" s="1349"/>
      <c r="E244" s="813"/>
      <c r="F244" s="599"/>
      <c r="G244" s="815"/>
      <c r="H244" s="1351"/>
      <c r="I244" s="153"/>
      <c r="J244" s="153"/>
      <c r="K244" s="153"/>
    </row>
    <row r="245" spans="1:11" ht="69" customHeight="1">
      <c r="A245" s="1389"/>
      <c r="B245" s="1325"/>
      <c r="C245" s="686"/>
      <c r="D245" s="1353"/>
      <c r="E245" s="1354"/>
      <c r="F245" s="800"/>
      <c r="G245" s="1328"/>
      <c r="H245" s="1432" t="s">
        <v>1776</v>
      </c>
      <c r="I245" s="156"/>
      <c r="J245" s="1432"/>
      <c r="K245" s="156"/>
    </row>
    <row r="246" spans="1:11" ht="6.75" customHeight="1">
      <c r="A246" s="1389"/>
      <c r="B246" s="1325"/>
      <c r="C246" s="686"/>
      <c r="D246" s="1353"/>
      <c r="E246" s="1354"/>
      <c r="F246" s="800"/>
      <c r="G246" s="1328"/>
      <c r="H246" s="1355"/>
      <c r="I246" s="156"/>
      <c r="J246" s="156"/>
      <c r="K246" s="156"/>
    </row>
    <row r="247" spans="1:11" ht="33" customHeight="1">
      <c r="A247" s="2480">
        <v>69</v>
      </c>
      <c r="B247" s="2483"/>
      <c r="C247" s="2486" t="s">
        <v>1737</v>
      </c>
      <c r="D247" s="2487"/>
      <c r="E247" s="1195" t="s">
        <v>1738</v>
      </c>
      <c r="F247" s="1195" t="s">
        <v>1346</v>
      </c>
      <c r="G247" s="1195" t="s">
        <v>167</v>
      </c>
      <c r="H247" s="1196"/>
      <c r="I247" s="1433">
        <f>I248+I249</f>
        <v>23724</v>
      </c>
      <c r="J247" s="1433">
        <f>J248+J249</f>
        <v>544</v>
      </c>
      <c r="K247" s="1434">
        <f>K248+K249</f>
        <v>544</v>
      </c>
    </row>
    <row r="248" spans="1:11" ht="13.5" customHeight="1">
      <c r="A248" s="2481"/>
      <c r="B248" s="2484"/>
      <c r="C248" s="2488" t="s">
        <v>1176</v>
      </c>
      <c r="D248" s="2489"/>
      <c r="E248" s="2490" t="s">
        <v>1675</v>
      </c>
      <c r="F248" s="2472" t="s">
        <v>1739</v>
      </c>
      <c r="G248" s="2472" t="s">
        <v>167</v>
      </c>
      <c r="H248" s="1166"/>
      <c r="I248" s="1426">
        <f>I251+I252+I254+I255</f>
        <v>544</v>
      </c>
      <c r="J248" s="1426">
        <f>J251+J252+J254+J255</f>
        <v>544</v>
      </c>
      <c r="K248" s="1427">
        <f>K251+K252+K254+K255</f>
        <v>544</v>
      </c>
    </row>
    <row r="249" spans="1:11" ht="15.75" customHeight="1">
      <c r="A249" s="2482"/>
      <c r="B249" s="2485"/>
      <c r="C249" s="2473" t="s">
        <v>1454</v>
      </c>
      <c r="D249" s="2474"/>
      <c r="E249" s="2012"/>
      <c r="F249" s="2491"/>
      <c r="G249" s="1979"/>
      <c r="H249" s="1171"/>
      <c r="I249" s="1428">
        <f>I256</f>
        <v>23180</v>
      </c>
      <c r="J249" s="1428">
        <f>J256</f>
        <v>0</v>
      </c>
      <c r="K249" s="1429">
        <f>K256</f>
        <v>0</v>
      </c>
    </row>
    <row r="250" spans="1:11" ht="17.25" customHeight="1">
      <c r="A250" s="1390"/>
      <c r="B250" s="1391"/>
      <c r="C250" s="2475" t="s">
        <v>818</v>
      </c>
      <c r="D250" s="1392" t="s">
        <v>1347</v>
      </c>
      <c r="E250" s="1393" t="s">
        <v>1738</v>
      </c>
      <c r="F250" s="1506" t="s">
        <v>1771</v>
      </c>
      <c r="G250" s="1395" t="s">
        <v>167</v>
      </c>
      <c r="H250" s="1396"/>
      <c r="I250" s="1443">
        <f>I251+I252</f>
        <v>544</v>
      </c>
      <c r="J250" s="1515">
        <f>J251+J252</f>
        <v>544</v>
      </c>
      <c r="K250" s="1507">
        <f>K251+K252</f>
        <v>544</v>
      </c>
    </row>
    <row r="251" spans="1:11" ht="27" customHeight="1">
      <c r="A251" s="1368"/>
      <c r="B251" s="1397"/>
      <c r="C251" s="2476"/>
      <c r="D251" s="1398" t="s">
        <v>1741</v>
      </c>
      <c r="E251" s="1956" t="s">
        <v>1738</v>
      </c>
      <c r="F251" s="2479" t="s">
        <v>1742</v>
      </c>
      <c r="G251" s="1399" t="s">
        <v>982</v>
      </c>
      <c r="H251" s="1365"/>
      <c r="I251" s="1137">
        <v>380</v>
      </c>
      <c r="J251" s="1137">
        <v>380</v>
      </c>
      <c r="K251" s="1138">
        <v>380</v>
      </c>
    </row>
    <row r="252" spans="1:11" ht="18.75" customHeight="1">
      <c r="A252" s="1368"/>
      <c r="B252" s="1397"/>
      <c r="C252" s="2476"/>
      <c r="D252" s="1400" t="s">
        <v>1743</v>
      </c>
      <c r="E252" s="2478"/>
      <c r="F252" s="2478"/>
      <c r="G252" s="1282" t="s">
        <v>973</v>
      </c>
      <c r="H252" s="1361"/>
      <c r="I252" s="1135">
        <v>164</v>
      </c>
      <c r="J252" s="1135">
        <v>164</v>
      </c>
      <c r="K252" s="1136">
        <v>164</v>
      </c>
    </row>
    <row r="253" spans="1:11" ht="22.5" customHeight="1">
      <c r="A253" s="1368"/>
      <c r="B253" s="1397"/>
      <c r="C253" s="2476"/>
      <c r="D253" s="1392" t="s">
        <v>1350</v>
      </c>
      <c r="E253" s="1393" t="s">
        <v>1738</v>
      </c>
      <c r="F253" s="1394" t="s">
        <v>1744</v>
      </c>
      <c r="G253" s="1395" t="s">
        <v>167</v>
      </c>
      <c r="H253" s="1396"/>
      <c r="I253" s="1443">
        <f>I254+I255</f>
        <v>0</v>
      </c>
      <c r="J253" s="1443">
        <f>J254+J255</f>
        <v>0</v>
      </c>
      <c r="K253" s="1444">
        <f>K254+K255</f>
        <v>0</v>
      </c>
    </row>
    <row r="254" spans="1:11" ht="24.75" customHeight="1" hidden="1">
      <c r="A254" s="1368"/>
      <c r="B254" s="1401"/>
      <c r="C254" s="2476"/>
      <c r="D254" s="1402" t="s">
        <v>1777</v>
      </c>
      <c r="E254" s="2114" t="s">
        <v>1738</v>
      </c>
      <c r="F254" s="1022" t="s">
        <v>1746</v>
      </c>
      <c r="G254" s="1403" t="s">
        <v>1093</v>
      </c>
      <c r="H254" s="1404"/>
      <c r="I254" s="1133">
        <v>0</v>
      </c>
      <c r="J254" s="1133">
        <v>0</v>
      </c>
      <c r="K254" s="1134">
        <v>0</v>
      </c>
    </row>
    <row r="255" spans="1:11" ht="22.5" customHeight="1" hidden="1">
      <c r="A255" s="1368"/>
      <c r="B255" s="1401"/>
      <c r="C255" s="2476"/>
      <c r="D255" s="1405" t="s">
        <v>1747</v>
      </c>
      <c r="E255" s="2101"/>
      <c r="F255" s="1024" t="s">
        <v>1748</v>
      </c>
      <c r="G255" s="1208" t="s">
        <v>1093</v>
      </c>
      <c r="H255" s="1406"/>
      <c r="I255" s="1451">
        <v>0</v>
      </c>
      <c r="J255" s="1451">
        <v>0</v>
      </c>
      <c r="K255" s="1452">
        <v>0</v>
      </c>
    </row>
    <row r="256" spans="1:11" ht="29.25" customHeight="1" thickBot="1">
      <c r="A256" s="1407"/>
      <c r="B256" s="1408"/>
      <c r="C256" s="2477"/>
      <c r="D256" s="1409" t="s">
        <v>1778</v>
      </c>
      <c r="E256" s="2181"/>
      <c r="F256" s="1022" t="s">
        <v>1750</v>
      </c>
      <c r="G256" s="1410" t="s">
        <v>1093</v>
      </c>
      <c r="H256" s="1406"/>
      <c r="I256" s="1451">
        <v>23180</v>
      </c>
      <c r="J256" s="1451">
        <v>0</v>
      </c>
      <c r="K256" s="1452">
        <v>0</v>
      </c>
    </row>
    <row r="257" spans="1:11" ht="24.75" customHeight="1">
      <c r="A257" s="1411" t="s">
        <v>1751</v>
      </c>
      <c r="B257" s="1412"/>
      <c r="C257" s="1412"/>
      <c r="D257" s="1412"/>
      <c r="E257" s="1412"/>
      <c r="F257" s="1413"/>
      <c r="G257" s="1412"/>
      <c r="H257" s="1412"/>
      <c r="I257" s="1508">
        <f>I258+I259</f>
        <v>658776.7000000001</v>
      </c>
      <c r="J257" s="1508">
        <f>J258+J259</f>
        <v>678143.1000000001</v>
      </c>
      <c r="K257" s="1509">
        <f>K258+K259</f>
        <v>609174.2000000001</v>
      </c>
    </row>
    <row r="258" spans="1:11" ht="17.25" customHeight="1">
      <c r="A258" s="2468" t="s">
        <v>818</v>
      </c>
      <c r="B258" s="2469"/>
      <c r="C258" s="2469"/>
      <c r="D258" s="1415" t="s">
        <v>953</v>
      </c>
      <c r="E258" s="1416"/>
      <c r="F258" s="1218"/>
      <c r="G258" s="1416"/>
      <c r="H258" s="1416"/>
      <c r="I258" s="1426">
        <f aca="true" t="shared" si="9" ref="I258:K259">I13+I17+I21+I25+I32+I77+I83+I88+I109+I118+I138+I192+I210+I216+I248</f>
        <v>245116.30000000002</v>
      </c>
      <c r="J258" s="1426">
        <f t="shared" si="9"/>
        <v>258046.90000000002</v>
      </c>
      <c r="K258" s="1427">
        <f t="shared" si="9"/>
        <v>267295.2</v>
      </c>
    </row>
    <row r="259" spans="1:11" ht="19.5" customHeight="1" thickBot="1">
      <c r="A259" s="2470"/>
      <c r="B259" s="2471"/>
      <c r="C259" s="2471"/>
      <c r="D259" s="1417" t="s">
        <v>954</v>
      </c>
      <c r="E259" s="1418"/>
      <c r="F259" s="1419"/>
      <c r="G259" s="1418"/>
      <c r="H259" s="1418"/>
      <c r="I259" s="1510">
        <f t="shared" si="9"/>
        <v>413660.4</v>
      </c>
      <c r="J259" s="1510">
        <f t="shared" si="9"/>
        <v>420096.2</v>
      </c>
      <c r="K259" s="1511">
        <f t="shared" si="9"/>
        <v>341879.00000000006</v>
      </c>
    </row>
    <row r="260" spans="1:11" ht="6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</row>
    <row r="261" spans="1:11" ht="12.75">
      <c r="A261" s="69"/>
      <c r="B261" s="69"/>
      <c r="C261" s="69"/>
      <c r="D261" s="69"/>
      <c r="E261" s="69"/>
      <c r="F261" s="69"/>
      <c r="G261" s="69"/>
      <c r="H261" s="69"/>
      <c r="I261" s="69"/>
      <c r="J261" s="1432"/>
      <c r="K261" s="69"/>
    </row>
    <row r="262" spans="1:11" ht="12.75">
      <c r="A262" s="69"/>
      <c r="B262" s="69"/>
      <c r="C262" s="69"/>
      <c r="D262" s="69"/>
      <c r="E262" s="69"/>
      <c r="F262" s="69"/>
      <c r="G262" s="69"/>
      <c r="H262" s="69"/>
      <c r="I262" s="321"/>
      <c r="J262" s="321"/>
      <c r="K262" s="321"/>
    </row>
    <row r="263" spans="1:11" ht="12.75">
      <c r="A263" s="69"/>
      <c r="B263" s="69"/>
      <c r="C263" s="69"/>
      <c r="D263" s="69"/>
      <c r="E263" s="69"/>
      <c r="F263" s="69"/>
      <c r="G263" s="69"/>
      <c r="H263" s="69"/>
      <c r="I263" s="321"/>
      <c r="J263" s="321"/>
      <c r="K263" s="321"/>
    </row>
    <row r="264" spans="1:11" ht="12.75">
      <c r="A264" s="69"/>
      <c r="B264" s="69"/>
      <c r="C264" s="69"/>
      <c r="D264" s="69"/>
      <c r="E264" s="69"/>
      <c r="F264" s="69"/>
      <c r="G264" s="69"/>
      <c r="H264" s="1432" t="s">
        <v>1779</v>
      </c>
      <c r="I264" s="321"/>
      <c r="J264" s="321"/>
      <c r="K264" s="321"/>
    </row>
    <row r="265" spans="1:11" ht="12.75">
      <c r="A265" s="69"/>
      <c r="B265" s="69"/>
      <c r="C265" s="69"/>
      <c r="D265" s="69"/>
      <c r="E265" s="69"/>
      <c r="F265" s="69"/>
      <c r="G265" s="69"/>
      <c r="H265" s="69"/>
      <c r="I265" s="69"/>
      <c r="J265" s="1432"/>
      <c r="K265" s="69"/>
    </row>
    <row r="266" spans="1:11" ht="12.75">
      <c r="A266" s="69"/>
      <c r="B266" s="69"/>
      <c r="C266" s="69"/>
      <c r="D266" s="69"/>
      <c r="E266" s="69"/>
      <c r="F266" s="69"/>
      <c r="G266" s="69"/>
      <c r="H266" s="69"/>
      <c r="I266" s="321"/>
      <c r="J266" s="321"/>
      <c r="K266" s="321"/>
    </row>
    <row r="267" spans="1:11" ht="12.75">
      <c r="A267" s="69"/>
      <c r="B267" s="69"/>
      <c r="C267" s="69"/>
      <c r="D267" s="69"/>
      <c r="E267" s="69"/>
      <c r="F267" s="69"/>
      <c r="G267" s="69"/>
      <c r="H267" s="69"/>
      <c r="I267" s="321"/>
      <c r="J267" s="321"/>
      <c r="K267" s="321"/>
    </row>
    <row r="268" spans="1:11" ht="12.75">
      <c r="A268" s="69"/>
      <c r="B268" s="69"/>
      <c r="C268" s="69"/>
      <c r="D268" s="69"/>
      <c r="E268" s="69"/>
      <c r="F268" s="69"/>
      <c r="G268" s="69"/>
      <c r="H268" s="69"/>
      <c r="I268" s="321"/>
      <c r="J268" s="321"/>
      <c r="K268" s="321"/>
    </row>
    <row r="269" spans="1:11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</sheetData>
  <sheetProtection/>
  <mergeCells count="372">
    <mergeCell ref="G1:I1"/>
    <mergeCell ref="D2:I2"/>
    <mergeCell ref="E3:I3"/>
    <mergeCell ref="A4:I4"/>
    <mergeCell ref="D5:I5"/>
    <mergeCell ref="A7:I7"/>
    <mergeCell ref="A8:I8"/>
    <mergeCell ref="A10:A11"/>
    <mergeCell ref="B10:B11"/>
    <mergeCell ref="C10:D11"/>
    <mergeCell ref="E10:E11"/>
    <mergeCell ref="F10:F11"/>
    <mergeCell ref="G10:G11"/>
    <mergeCell ref="H10:H11"/>
    <mergeCell ref="I10:I11"/>
    <mergeCell ref="J10:K10"/>
    <mergeCell ref="C12:D12"/>
    <mergeCell ref="C13:D13"/>
    <mergeCell ref="E13:E14"/>
    <mergeCell ref="F13:F14"/>
    <mergeCell ref="G13:G14"/>
    <mergeCell ref="C14:D14"/>
    <mergeCell ref="C16:D16"/>
    <mergeCell ref="C17:D17"/>
    <mergeCell ref="E17:E18"/>
    <mergeCell ref="F17:F18"/>
    <mergeCell ref="G17:G18"/>
    <mergeCell ref="C18:D18"/>
    <mergeCell ref="C20:D20"/>
    <mergeCell ref="C21:D21"/>
    <mergeCell ref="E21:E22"/>
    <mergeCell ref="F21:F22"/>
    <mergeCell ref="G21:G22"/>
    <mergeCell ref="C22:D22"/>
    <mergeCell ref="C24:D24"/>
    <mergeCell ref="C25:D25"/>
    <mergeCell ref="E25:E26"/>
    <mergeCell ref="F25:F26"/>
    <mergeCell ref="G25:G26"/>
    <mergeCell ref="C26:D26"/>
    <mergeCell ref="A31:A33"/>
    <mergeCell ref="B31:B33"/>
    <mergeCell ref="C31:D31"/>
    <mergeCell ref="C32:D32"/>
    <mergeCell ref="E32:E33"/>
    <mergeCell ref="F32:F33"/>
    <mergeCell ref="G32:G33"/>
    <mergeCell ref="C33:D33"/>
    <mergeCell ref="A34:A75"/>
    <mergeCell ref="B34:B69"/>
    <mergeCell ref="C34:D34"/>
    <mergeCell ref="C35:D35"/>
    <mergeCell ref="E35:E36"/>
    <mergeCell ref="F35:F36"/>
    <mergeCell ref="G35:G36"/>
    <mergeCell ref="C36:D36"/>
    <mergeCell ref="C37:D37"/>
    <mergeCell ref="C38:D38"/>
    <mergeCell ref="E38:E39"/>
    <mergeCell ref="F38:F39"/>
    <mergeCell ref="G38:G39"/>
    <mergeCell ref="C39:D39"/>
    <mergeCell ref="C40:C44"/>
    <mergeCell ref="E40:E44"/>
    <mergeCell ref="G40:G44"/>
    <mergeCell ref="C45:D45"/>
    <mergeCell ref="C46:D46"/>
    <mergeCell ref="E46:E47"/>
    <mergeCell ref="F46:F47"/>
    <mergeCell ref="G46:G47"/>
    <mergeCell ref="C47:D47"/>
    <mergeCell ref="C48:C49"/>
    <mergeCell ref="E48:E49"/>
    <mergeCell ref="G48:G49"/>
    <mergeCell ref="C50:D50"/>
    <mergeCell ref="C51:D51"/>
    <mergeCell ref="E51:E52"/>
    <mergeCell ref="F51:F52"/>
    <mergeCell ref="G51:G52"/>
    <mergeCell ref="C52:D52"/>
    <mergeCell ref="C53:D53"/>
    <mergeCell ref="C54:C56"/>
    <mergeCell ref="E54:E56"/>
    <mergeCell ref="G54:G56"/>
    <mergeCell ref="C57:D57"/>
    <mergeCell ref="C58:D58"/>
    <mergeCell ref="E58:E59"/>
    <mergeCell ref="F58:F59"/>
    <mergeCell ref="G58:G59"/>
    <mergeCell ref="C59:D59"/>
    <mergeCell ref="C60:D60"/>
    <mergeCell ref="C61:C66"/>
    <mergeCell ref="E62:E63"/>
    <mergeCell ref="G62:G63"/>
    <mergeCell ref="E65:E66"/>
    <mergeCell ref="G65:G66"/>
    <mergeCell ref="C67:D67"/>
    <mergeCell ref="C68:C69"/>
    <mergeCell ref="E68:E69"/>
    <mergeCell ref="G68:G69"/>
    <mergeCell ref="B70:B75"/>
    <mergeCell ref="C70:D70"/>
    <mergeCell ref="C71:D71"/>
    <mergeCell ref="E71:E72"/>
    <mergeCell ref="F71:F72"/>
    <mergeCell ref="G71:G72"/>
    <mergeCell ref="C72:D72"/>
    <mergeCell ref="C73:D73"/>
    <mergeCell ref="C74:C75"/>
    <mergeCell ref="E74:E75"/>
    <mergeCell ref="G74:G75"/>
    <mergeCell ref="C76:D76"/>
    <mergeCell ref="C77:D77"/>
    <mergeCell ref="E77:E78"/>
    <mergeCell ref="F77:F78"/>
    <mergeCell ref="G77:G78"/>
    <mergeCell ref="C78:D78"/>
    <mergeCell ref="C82:D82"/>
    <mergeCell ref="C83:D83"/>
    <mergeCell ref="E83:E84"/>
    <mergeCell ref="F83:F84"/>
    <mergeCell ref="G83:G84"/>
    <mergeCell ref="C84:D84"/>
    <mergeCell ref="A85:A86"/>
    <mergeCell ref="B85:B86"/>
    <mergeCell ref="C85:C86"/>
    <mergeCell ref="E85:E86"/>
    <mergeCell ref="F85:F86"/>
    <mergeCell ref="A87:A89"/>
    <mergeCell ref="B87:B89"/>
    <mergeCell ref="C87:D87"/>
    <mergeCell ref="C88:D88"/>
    <mergeCell ref="E88:E89"/>
    <mergeCell ref="F88:F89"/>
    <mergeCell ref="G88:G89"/>
    <mergeCell ref="C89:D89"/>
    <mergeCell ref="A90:A107"/>
    <mergeCell ref="B90:B107"/>
    <mergeCell ref="C90:D90"/>
    <mergeCell ref="C91:C93"/>
    <mergeCell ref="E91:E93"/>
    <mergeCell ref="F91:F93"/>
    <mergeCell ref="C94:D94"/>
    <mergeCell ref="C95:C96"/>
    <mergeCell ref="E95:E96"/>
    <mergeCell ref="C97:D97"/>
    <mergeCell ref="C98:C101"/>
    <mergeCell ref="E98:E101"/>
    <mergeCell ref="F98:F101"/>
    <mergeCell ref="C102:D102"/>
    <mergeCell ref="C103:C107"/>
    <mergeCell ref="E103:E105"/>
    <mergeCell ref="E106:E107"/>
    <mergeCell ref="A108:A110"/>
    <mergeCell ref="B108:B110"/>
    <mergeCell ref="C108:D108"/>
    <mergeCell ref="C109:D109"/>
    <mergeCell ref="E109:E110"/>
    <mergeCell ref="F109:F110"/>
    <mergeCell ref="G109:G110"/>
    <mergeCell ref="C110:D110"/>
    <mergeCell ref="A111:A116"/>
    <mergeCell ref="B111:B116"/>
    <mergeCell ref="C111:D111"/>
    <mergeCell ref="C113:D113"/>
    <mergeCell ref="C115:D115"/>
    <mergeCell ref="A117:A119"/>
    <mergeCell ref="B117:B119"/>
    <mergeCell ref="C117:D117"/>
    <mergeCell ref="C118:D118"/>
    <mergeCell ref="E118:E119"/>
    <mergeCell ref="F118:F119"/>
    <mergeCell ref="G118:G119"/>
    <mergeCell ref="C119:D119"/>
    <mergeCell ref="A120:A134"/>
    <mergeCell ref="B120:B134"/>
    <mergeCell ref="C120:D120"/>
    <mergeCell ref="C121:D121"/>
    <mergeCell ref="E121:E122"/>
    <mergeCell ref="C122:D122"/>
    <mergeCell ref="C123:C128"/>
    <mergeCell ref="E124:E125"/>
    <mergeCell ref="E127:E128"/>
    <mergeCell ref="G127:G128"/>
    <mergeCell ref="C129:D129"/>
    <mergeCell ref="C130:D130"/>
    <mergeCell ref="E130:E131"/>
    <mergeCell ref="C131:D131"/>
    <mergeCell ref="C132:C134"/>
    <mergeCell ref="E133:E134"/>
    <mergeCell ref="G133:G134"/>
    <mergeCell ref="C137:D137"/>
    <mergeCell ref="C138:D138"/>
    <mergeCell ref="E138:E139"/>
    <mergeCell ref="F138:F139"/>
    <mergeCell ref="G138:G139"/>
    <mergeCell ref="C139:D139"/>
    <mergeCell ref="A140:A188"/>
    <mergeCell ref="B140:B143"/>
    <mergeCell ref="C140:D140"/>
    <mergeCell ref="C141:D141"/>
    <mergeCell ref="E141:E142"/>
    <mergeCell ref="F141:F142"/>
    <mergeCell ref="E149:E151"/>
    <mergeCell ref="G141:G142"/>
    <mergeCell ref="C142:D142"/>
    <mergeCell ref="B144:B151"/>
    <mergeCell ref="C144:D144"/>
    <mergeCell ref="C145:D145"/>
    <mergeCell ref="E145:E146"/>
    <mergeCell ref="F145:F146"/>
    <mergeCell ref="G145:G146"/>
    <mergeCell ref="C146:D146"/>
    <mergeCell ref="C147:C151"/>
    <mergeCell ref="G149:G151"/>
    <mergeCell ref="B152:B159"/>
    <mergeCell ref="C152:D152"/>
    <mergeCell ref="C153:D153"/>
    <mergeCell ref="E153:E154"/>
    <mergeCell ref="F153:F154"/>
    <mergeCell ref="G153:G154"/>
    <mergeCell ref="C154:D154"/>
    <mergeCell ref="C155:C159"/>
    <mergeCell ref="E157:E159"/>
    <mergeCell ref="G157:G159"/>
    <mergeCell ref="B160:B164"/>
    <mergeCell ref="C160:D160"/>
    <mergeCell ref="C161:D161"/>
    <mergeCell ref="E161:E162"/>
    <mergeCell ref="F161:F162"/>
    <mergeCell ref="G161:G162"/>
    <mergeCell ref="C162:D162"/>
    <mergeCell ref="C163:C164"/>
    <mergeCell ref="E163:E164"/>
    <mergeCell ref="G163:G164"/>
    <mergeCell ref="B165:B170"/>
    <mergeCell ref="C165:D165"/>
    <mergeCell ref="C166:D166"/>
    <mergeCell ref="E166:E167"/>
    <mergeCell ref="F166:F167"/>
    <mergeCell ref="G166:G167"/>
    <mergeCell ref="C167:D167"/>
    <mergeCell ref="C168:C170"/>
    <mergeCell ref="E169:E170"/>
    <mergeCell ref="G169:G170"/>
    <mergeCell ref="B171:B177"/>
    <mergeCell ref="C171:D171"/>
    <mergeCell ref="C172:D172"/>
    <mergeCell ref="E172:E173"/>
    <mergeCell ref="F172:F173"/>
    <mergeCell ref="G172:G173"/>
    <mergeCell ref="C173:D173"/>
    <mergeCell ref="C174:C177"/>
    <mergeCell ref="E175:E176"/>
    <mergeCell ref="G175:G176"/>
    <mergeCell ref="B178:B183"/>
    <mergeCell ref="C178:D178"/>
    <mergeCell ref="C179:D179"/>
    <mergeCell ref="E179:E180"/>
    <mergeCell ref="F179:F180"/>
    <mergeCell ref="G179:G180"/>
    <mergeCell ref="C180:D180"/>
    <mergeCell ref="C181:C183"/>
    <mergeCell ref="E182:E183"/>
    <mergeCell ref="G182:G183"/>
    <mergeCell ref="B184:B188"/>
    <mergeCell ref="C184:D184"/>
    <mergeCell ref="C185:D185"/>
    <mergeCell ref="E185:E186"/>
    <mergeCell ref="F185:F186"/>
    <mergeCell ref="G185:G186"/>
    <mergeCell ref="C186:D186"/>
    <mergeCell ref="C187:C188"/>
    <mergeCell ref="A191:A193"/>
    <mergeCell ref="B191:B193"/>
    <mergeCell ref="C191:D191"/>
    <mergeCell ref="C192:D192"/>
    <mergeCell ref="E192:E193"/>
    <mergeCell ref="F192:F193"/>
    <mergeCell ref="G192:G193"/>
    <mergeCell ref="C193:D193"/>
    <mergeCell ref="A194:A208"/>
    <mergeCell ref="B194:B199"/>
    <mergeCell ref="C194:D194"/>
    <mergeCell ref="C195:D195"/>
    <mergeCell ref="E195:E196"/>
    <mergeCell ref="F195:F196"/>
    <mergeCell ref="G195:G196"/>
    <mergeCell ref="C196:D196"/>
    <mergeCell ref="C197:C199"/>
    <mergeCell ref="E197:E199"/>
    <mergeCell ref="B200:B203"/>
    <mergeCell ref="C200:D200"/>
    <mergeCell ref="C201:D201"/>
    <mergeCell ref="E201:E202"/>
    <mergeCell ref="F201:F202"/>
    <mergeCell ref="G201:G202"/>
    <mergeCell ref="C202:D202"/>
    <mergeCell ref="B204:B208"/>
    <mergeCell ref="C204:D204"/>
    <mergeCell ref="C205:D205"/>
    <mergeCell ref="E205:E206"/>
    <mergeCell ref="F205:F206"/>
    <mergeCell ref="G205:G206"/>
    <mergeCell ref="C206:D206"/>
    <mergeCell ref="C207:C208"/>
    <mergeCell ref="E207:E208"/>
    <mergeCell ref="C209:D209"/>
    <mergeCell ref="C210:D210"/>
    <mergeCell ref="E210:E211"/>
    <mergeCell ref="F210:F211"/>
    <mergeCell ref="G210:G211"/>
    <mergeCell ref="C211:D211"/>
    <mergeCell ref="A212:A214"/>
    <mergeCell ref="B212:B214"/>
    <mergeCell ref="C212:C214"/>
    <mergeCell ref="C215:D215"/>
    <mergeCell ref="C216:D216"/>
    <mergeCell ref="E216:E217"/>
    <mergeCell ref="F216:F217"/>
    <mergeCell ref="G216:G217"/>
    <mergeCell ref="C217:D217"/>
    <mergeCell ref="A218:A243"/>
    <mergeCell ref="B218:B228"/>
    <mergeCell ref="C218:D218"/>
    <mergeCell ref="C219:D219"/>
    <mergeCell ref="E219:E220"/>
    <mergeCell ref="F219:F220"/>
    <mergeCell ref="G219:G220"/>
    <mergeCell ref="C220:D220"/>
    <mergeCell ref="C221:C228"/>
    <mergeCell ref="E223:E225"/>
    <mergeCell ref="G223:G225"/>
    <mergeCell ref="E227:E228"/>
    <mergeCell ref="G227:G228"/>
    <mergeCell ref="G234:G235"/>
    <mergeCell ref="C235:D235"/>
    <mergeCell ref="B229:B232"/>
    <mergeCell ref="C229:D229"/>
    <mergeCell ref="C230:D230"/>
    <mergeCell ref="E230:E231"/>
    <mergeCell ref="F230:F231"/>
    <mergeCell ref="G230:G231"/>
    <mergeCell ref="C231:D231"/>
    <mergeCell ref="G238:G239"/>
    <mergeCell ref="C239:D239"/>
    <mergeCell ref="C240:C243"/>
    <mergeCell ref="E241:E243"/>
    <mergeCell ref="G241:G243"/>
    <mergeCell ref="B233:B236"/>
    <mergeCell ref="C233:D233"/>
    <mergeCell ref="C234:D234"/>
    <mergeCell ref="E234:E235"/>
    <mergeCell ref="F234:F235"/>
    <mergeCell ref="C248:D248"/>
    <mergeCell ref="E248:E249"/>
    <mergeCell ref="F248:F249"/>
    <mergeCell ref="B237:B243"/>
    <mergeCell ref="C237:D237"/>
    <mergeCell ref="C238:D238"/>
    <mergeCell ref="E238:E239"/>
    <mergeCell ref="F238:F239"/>
    <mergeCell ref="A258:C259"/>
    <mergeCell ref="G248:G249"/>
    <mergeCell ref="C249:D249"/>
    <mergeCell ref="C250:C256"/>
    <mergeCell ref="E251:E252"/>
    <mergeCell ref="F251:F252"/>
    <mergeCell ref="E254:E256"/>
    <mergeCell ref="A247:A249"/>
    <mergeCell ref="B247:B249"/>
    <mergeCell ref="C247:D24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5.00390625" style="0" customWidth="1"/>
    <col min="3" max="3" width="9.421875" style="0" customWidth="1"/>
    <col min="4" max="6" width="9.28125" style="0" customWidth="1"/>
    <col min="8" max="8" width="10.8515625" style="0" customWidth="1"/>
  </cols>
  <sheetData>
    <row r="1" spans="2:8" ht="12.75">
      <c r="B1" s="1"/>
      <c r="C1" s="1"/>
      <c r="D1" s="1"/>
      <c r="E1" s="1802" t="s">
        <v>1780</v>
      </c>
      <c r="F1" s="1802"/>
      <c r="G1" s="1802"/>
      <c r="H1" s="1802"/>
    </row>
    <row r="2" spans="2:8" ht="15" customHeight="1">
      <c r="B2" s="1"/>
      <c r="C2" s="1802" t="s">
        <v>180</v>
      </c>
      <c r="D2" s="1803"/>
      <c r="E2" s="1803"/>
      <c r="F2" s="1803"/>
      <c r="G2" s="1803"/>
      <c r="H2" s="1803"/>
    </row>
    <row r="3" spans="2:8" ht="17.25" customHeight="1">
      <c r="B3" s="1"/>
      <c r="C3" s="1802" t="s">
        <v>1781</v>
      </c>
      <c r="D3" s="1803"/>
      <c r="E3" s="1803"/>
      <c r="F3" s="1803"/>
      <c r="G3" s="1803"/>
      <c r="H3" s="1803"/>
    </row>
    <row r="4" spans="2:8" ht="15" customHeight="1">
      <c r="B4" s="1802" t="s">
        <v>492</v>
      </c>
      <c r="C4" s="1803"/>
      <c r="D4" s="1803"/>
      <c r="E4" s="1803"/>
      <c r="F4" s="1803"/>
      <c r="G4" s="1803"/>
      <c r="H4" s="1803"/>
    </row>
    <row r="5" spans="6:8" ht="12.75">
      <c r="F5" s="1801"/>
      <c r="G5" s="1801"/>
      <c r="H5" s="1801"/>
    </row>
    <row r="6" spans="1:8" ht="14.25">
      <c r="A6" s="2645" t="s">
        <v>1782</v>
      </c>
      <c r="B6" s="2645"/>
      <c r="C6" s="2645"/>
      <c r="D6" s="2645"/>
      <c r="E6" s="2645"/>
      <c r="F6" s="2645"/>
      <c r="G6" s="2645"/>
      <c r="H6" s="2645"/>
    </row>
    <row r="7" spans="1:8" ht="14.25">
      <c r="A7" s="2645" t="s">
        <v>1783</v>
      </c>
      <c r="B7" s="2645"/>
      <c r="C7" s="2645"/>
      <c r="D7" s="2645"/>
      <c r="E7" s="2645"/>
      <c r="F7" s="2645"/>
      <c r="G7" s="2645"/>
      <c r="H7" s="2645"/>
    </row>
    <row r="8" spans="1:8" ht="14.25">
      <c r="A8" s="2645" t="s">
        <v>1784</v>
      </c>
      <c r="B8" s="2645"/>
      <c r="C8" s="2645"/>
      <c r="D8" s="2645"/>
      <c r="E8" s="2645"/>
      <c r="F8" s="2645"/>
      <c r="G8" s="2645"/>
      <c r="H8" s="2645"/>
    </row>
    <row r="9" spans="1:8" ht="15.75" thickBot="1">
      <c r="A9" s="1516"/>
      <c r="B9" s="1516"/>
      <c r="C9" s="1516"/>
      <c r="D9" s="1516"/>
      <c r="E9" s="1516"/>
      <c r="F9" s="1516"/>
      <c r="G9" s="1517"/>
      <c r="H9" s="1517" t="s">
        <v>1785</v>
      </c>
    </row>
    <row r="10" spans="1:8" ht="38.25" customHeight="1">
      <c r="A10" s="2646" t="s">
        <v>1786</v>
      </c>
      <c r="B10" s="1809"/>
      <c r="C10" s="2648" t="s">
        <v>1787</v>
      </c>
      <c r="D10" s="2649"/>
      <c r="E10" s="2650"/>
      <c r="F10" s="2648" t="s">
        <v>1788</v>
      </c>
      <c r="G10" s="2649"/>
      <c r="H10" s="2650"/>
    </row>
    <row r="11" spans="1:8" ht="19.5" customHeight="1" thickBot="1">
      <c r="A11" s="2647"/>
      <c r="B11" s="1812"/>
      <c r="C11" s="1518" t="s">
        <v>1412</v>
      </c>
      <c r="D11" s="1519" t="s">
        <v>1375</v>
      </c>
      <c r="E11" s="1520" t="s">
        <v>1376</v>
      </c>
      <c r="F11" s="1518" t="s">
        <v>1412</v>
      </c>
      <c r="G11" s="1519" t="s">
        <v>1375</v>
      </c>
      <c r="H11" s="1520" t="s">
        <v>1376</v>
      </c>
    </row>
    <row r="12" spans="1:8" ht="28.5" customHeight="1">
      <c r="A12" s="2651" t="s">
        <v>1789</v>
      </c>
      <c r="B12" s="2652"/>
      <c r="C12" s="1521">
        <f>C13</f>
        <v>22900</v>
      </c>
      <c r="D12" s="1522">
        <f>D13</f>
        <v>22900</v>
      </c>
      <c r="E12" s="1523">
        <f>E13</f>
        <v>22900</v>
      </c>
      <c r="F12" s="1521">
        <f>F14</f>
        <v>22900</v>
      </c>
      <c r="G12" s="1522">
        <f>G14</f>
        <v>22900</v>
      </c>
      <c r="H12" s="1523">
        <f>H14</f>
        <v>22900</v>
      </c>
    </row>
    <row r="13" spans="1:8" ht="25.5" customHeight="1">
      <c r="A13" s="2639" t="s">
        <v>818</v>
      </c>
      <c r="B13" s="1524" t="s">
        <v>1790</v>
      </c>
      <c r="C13" s="1525">
        <v>22900</v>
      </c>
      <c r="D13" s="1526">
        <v>22900</v>
      </c>
      <c r="E13" s="1527">
        <v>22900</v>
      </c>
      <c r="F13" s="1525"/>
      <c r="G13" s="1526"/>
      <c r="H13" s="1527"/>
    </row>
    <row r="14" spans="1:8" ht="24.75" customHeight="1">
      <c r="A14" s="2639"/>
      <c r="B14" s="1528" t="s">
        <v>1791</v>
      </c>
      <c r="C14" s="1529"/>
      <c r="D14" s="1530"/>
      <c r="E14" s="1531"/>
      <c r="F14" s="1529">
        <v>22900</v>
      </c>
      <c r="G14" s="1530">
        <v>22900</v>
      </c>
      <c r="H14" s="1531">
        <v>22900</v>
      </c>
    </row>
    <row r="15" spans="1:8" ht="29.25" customHeight="1">
      <c r="A15" s="2640" t="s">
        <v>1792</v>
      </c>
      <c r="B15" s="2641"/>
      <c r="C15" s="1532">
        <f>C16</f>
        <v>0</v>
      </c>
      <c r="D15" s="1533">
        <f>D16</f>
        <v>0</v>
      </c>
      <c r="E15" s="1534">
        <f>E16</f>
        <v>0</v>
      </c>
      <c r="F15" s="1532">
        <f>F17</f>
        <v>0</v>
      </c>
      <c r="G15" s="1533">
        <f>G17</f>
        <v>0</v>
      </c>
      <c r="H15" s="1534">
        <f>H17</f>
        <v>0</v>
      </c>
    </row>
    <row r="16" spans="1:8" ht="24.75" customHeight="1">
      <c r="A16" s="2639" t="s">
        <v>818</v>
      </c>
      <c r="B16" s="1524" t="s">
        <v>1790</v>
      </c>
      <c r="C16" s="1525"/>
      <c r="D16" s="1526"/>
      <c r="E16" s="1527"/>
      <c r="F16" s="1525"/>
      <c r="G16" s="1526"/>
      <c r="H16" s="1527"/>
    </row>
    <row r="17" spans="1:8" ht="23.25" customHeight="1" thickBot="1">
      <c r="A17" s="2642"/>
      <c r="B17" s="1535" t="s">
        <v>1791</v>
      </c>
      <c r="C17" s="1536"/>
      <c r="D17" s="1537"/>
      <c r="E17" s="1538"/>
      <c r="F17" s="1536"/>
      <c r="G17" s="1537"/>
      <c r="H17" s="1538"/>
    </row>
    <row r="18" spans="1:8" ht="27.75" customHeight="1" thickBot="1">
      <c r="A18" s="2643" t="s">
        <v>1793</v>
      </c>
      <c r="B18" s="2644"/>
      <c r="C18" s="1539">
        <f aca="true" t="shared" si="0" ref="C18:H18">C12+C15</f>
        <v>22900</v>
      </c>
      <c r="D18" s="1540">
        <f t="shared" si="0"/>
        <v>22900</v>
      </c>
      <c r="E18" s="1541">
        <f t="shared" si="0"/>
        <v>22900</v>
      </c>
      <c r="F18" s="1539">
        <f t="shared" si="0"/>
        <v>22900</v>
      </c>
      <c r="G18" s="1540">
        <f t="shared" si="0"/>
        <v>22900</v>
      </c>
      <c r="H18" s="1541">
        <f t="shared" si="0"/>
        <v>22900</v>
      </c>
    </row>
  </sheetData>
  <sheetProtection/>
  <mergeCells count="16">
    <mergeCell ref="E1:H1"/>
    <mergeCell ref="C2:H2"/>
    <mergeCell ref="C3:H3"/>
    <mergeCell ref="B4:H4"/>
    <mergeCell ref="F5:H5"/>
    <mergeCell ref="A6:H6"/>
    <mergeCell ref="A13:A14"/>
    <mergeCell ref="A15:B15"/>
    <mergeCell ref="A16:A17"/>
    <mergeCell ref="A18:B18"/>
    <mergeCell ref="A7:H7"/>
    <mergeCell ref="A8:H8"/>
    <mergeCell ref="A10:B11"/>
    <mergeCell ref="C10:E10"/>
    <mergeCell ref="F10:H10"/>
    <mergeCell ref="A12:B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7.57421875" style="0" customWidth="1"/>
    <col min="6" max="6" width="10.7109375" style="0" customWidth="1"/>
    <col min="7" max="7" width="12.57421875" style="0" customWidth="1"/>
    <col min="8" max="8" width="26.00390625" style="0" customWidth="1"/>
    <col min="9" max="9" width="7.421875" style="0" customWidth="1"/>
    <col min="10" max="10" width="5.140625" style="0" customWidth="1"/>
  </cols>
  <sheetData>
    <row r="1" spans="1:10" ht="12.75">
      <c r="A1" s="69"/>
      <c r="B1" s="1542"/>
      <c r="C1" s="68"/>
      <c r="D1" s="442"/>
      <c r="E1" s="442"/>
      <c r="F1" s="442"/>
      <c r="G1" s="2348" t="s">
        <v>1794</v>
      </c>
      <c r="H1" s="2348"/>
      <c r="I1" s="2348"/>
      <c r="J1" s="2348"/>
    </row>
    <row r="2" spans="1:10" ht="11.25" customHeight="1">
      <c r="A2" s="69"/>
      <c r="B2" s="1542"/>
      <c r="C2" s="68"/>
      <c r="D2" s="442"/>
      <c r="E2" s="2348" t="s">
        <v>180</v>
      </c>
      <c r="F2" s="2351"/>
      <c r="G2" s="2351"/>
      <c r="H2" s="2351"/>
      <c r="I2" s="2351"/>
      <c r="J2" s="2351"/>
    </row>
    <row r="3" spans="1:10" ht="12.75">
      <c r="A3" s="69"/>
      <c r="B3" s="69"/>
      <c r="C3" s="69"/>
      <c r="D3" s="442"/>
      <c r="E3" s="2348" t="s">
        <v>1795</v>
      </c>
      <c r="F3" s="2348"/>
      <c r="G3" s="2348"/>
      <c r="H3" s="2348"/>
      <c r="I3" s="2348"/>
      <c r="J3" s="2348"/>
    </row>
    <row r="4" spans="1:10" ht="12.75">
      <c r="A4" s="69"/>
      <c r="B4" s="69"/>
      <c r="C4" s="69"/>
      <c r="D4" s="2348" t="s">
        <v>492</v>
      </c>
      <c r="E4" s="2351"/>
      <c r="F4" s="2351"/>
      <c r="G4" s="2351"/>
      <c r="H4" s="2351"/>
      <c r="I4" s="2351"/>
      <c r="J4" s="2351"/>
    </row>
    <row r="5" spans="1:10" ht="7.5" customHeight="1">
      <c r="A5" s="69"/>
      <c r="B5" s="69"/>
      <c r="C5" s="69"/>
      <c r="D5" s="69"/>
      <c r="E5" s="69"/>
      <c r="F5" s="69"/>
      <c r="G5" s="69"/>
      <c r="H5" s="2685"/>
      <c r="I5" s="2685"/>
      <c r="J5" s="2685"/>
    </row>
    <row r="6" spans="1:16" ht="45" customHeight="1">
      <c r="A6" s="2632" t="s">
        <v>1796</v>
      </c>
      <c r="B6" s="2686"/>
      <c r="C6" s="2686"/>
      <c r="D6" s="2686"/>
      <c r="E6" s="2686"/>
      <c r="F6" s="2686"/>
      <c r="G6" s="2686"/>
      <c r="H6" s="2686"/>
      <c r="I6" s="2686"/>
      <c r="J6" s="2686"/>
      <c r="P6" s="1544"/>
    </row>
    <row r="7" spans="1:10" ht="47.25" customHeight="1">
      <c r="A7" s="2680" t="s">
        <v>1797</v>
      </c>
      <c r="B7" s="2681"/>
      <c r="C7" s="2682"/>
      <c r="D7" s="2683" t="s">
        <v>1798</v>
      </c>
      <c r="E7" s="2681"/>
      <c r="F7" s="2681"/>
      <c r="G7" s="2681"/>
      <c r="H7" s="2682"/>
      <c r="I7" s="2680" t="s">
        <v>1799</v>
      </c>
      <c r="J7" s="2684"/>
    </row>
    <row r="8" spans="1:10" ht="25.5" customHeight="1">
      <c r="A8" s="2667" t="s">
        <v>1800</v>
      </c>
      <c r="B8" s="2668"/>
      <c r="C8" s="2669"/>
      <c r="D8" s="2673" t="s">
        <v>1801</v>
      </c>
      <c r="E8" s="2671"/>
      <c r="F8" s="2671"/>
      <c r="G8" s="2671"/>
      <c r="H8" s="2672"/>
      <c r="I8" s="2667"/>
      <c r="J8" s="2669"/>
    </row>
    <row r="9" spans="1:10" ht="19.5" customHeight="1">
      <c r="A9" s="2667" t="s">
        <v>1802</v>
      </c>
      <c r="B9" s="2668"/>
      <c r="C9" s="2669"/>
      <c r="D9" s="2673" t="s">
        <v>1803</v>
      </c>
      <c r="E9" s="2671"/>
      <c r="F9" s="2671"/>
      <c r="G9" s="2671"/>
      <c r="H9" s="2672"/>
      <c r="I9" s="2667">
        <v>100</v>
      </c>
      <c r="J9" s="2669"/>
    </row>
    <row r="10" spans="1:10" ht="25.5" customHeight="1">
      <c r="A10" s="2667" t="s">
        <v>1804</v>
      </c>
      <c r="B10" s="2668"/>
      <c r="C10" s="2669"/>
      <c r="D10" s="2673" t="s">
        <v>1805</v>
      </c>
      <c r="E10" s="2671"/>
      <c r="F10" s="2671"/>
      <c r="G10" s="2671"/>
      <c r="H10" s="2672"/>
      <c r="I10" s="2667">
        <v>100</v>
      </c>
      <c r="J10" s="2669"/>
    </row>
    <row r="11" spans="1:10" ht="17.25" customHeight="1">
      <c r="A11" s="2667" t="s">
        <v>1806</v>
      </c>
      <c r="B11" s="2668"/>
      <c r="C11" s="2669"/>
      <c r="D11" s="2673" t="s">
        <v>1807</v>
      </c>
      <c r="E11" s="2671"/>
      <c r="F11" s="2671"/>
      <c r="G11" s="2671"/>
      <c r="H11" s="2672"/>
      <c r="I11" s="2667">
        <v>100</v>
      </c>
      <c r="J11" s="2669"/>
    </row>
    <row r="12" spans="1:10" ht="16.5" customHeight="1">
      <c r="A12" s="2667" t="s">
        <v>1808</v>
      </c>
      <c r="B12" s="2668"/>
      <c r="C12" s="2669"/>
      <c r="D12" s="2670" t="s">
        <v>1809</v>
      </c>
      <c r="E12" s="2671"/>
      <c r="F12" s="2671"/>
      <c r="G12" s="2671"/>
      <c r="H12" s="2672"/>
      <c r="I12" s="2667">
        <v>100</v>
      </c>
      <c r="J12" s="2669"/>
    </row>
    <row r="13" spans="1:10" ht="26.25" customHeight="1">
      <c r="A13" s="2667" t="s">
        <v>1810</v>
      </c>
      <c r="B13" s="2668"/>
      <c r="C13" s="2669"/>
      <c r="D13" s="2673" t="s">
        <v>1811</v>
      </c>
      <c r="E13" s="2671"/>
      <c r="F13" s="2671"/>
      <c r="G13" s="2671"/>
      <c r="H13" s="2672"/>
      <c r="I13" s="2667">
        <v>100</v>
      </c>
      <c r="J13" s="2669"/>
    </row>
    <row r="14" spans="1:10" ht="25.5" customHeight="1">
      <c r="A14" s="2667" t="s">
        <v>1812</v>
      </c>
      <c r="B14" s="2668"/>
      <c r="C14" s="2669"/>
      <c r="D14" s="2677" t="s">
        <v>1813</v>
      </c>
      <c r="E14" s="2678"/>
      <c r="F14" s="2678"/>
      <c r="G14" s="2678"/>
      <c r="H14" s="2679"/>
      <c r="I14" s="2667"/>
      <c r="J14" s="2669"/>
    </row>
    <row r="15" spans="1:10" ht="24.75" customHeight="1">
      <c r="A15" s="2667" t="s">
        <v>1814</v>
      </c>
      <c r="B15" s="2668"/>
      <c r="C15" s="2669"/>
      <c r="D15" s="2656" t="s">
        <v>460</v>
      </c>
      <c r="E15" s="2661"/>
      <c r="F15" s="2661"/>
      <c r="G15" s="2661"/>
      <c r="H15" s="2662"/>
      <c r="I15" s="2667">
        <v>100</v>
      </c>
      <c r="J15" s="2669"/>
    </row>
    <row r="16" spans="1:10" ht="21.75" customHeight="1">
      <c r="A16" s="2667" t="s">
        <v>1815</v>
      </c>
      <c r="B16" s="2668"/>
      <c r="C16" s="2669"/>
      <c r="D16" s="2674" t="s">
        <v>187</v>
      </c>
      <c r="E16" s="2675"/>
      <c r="F16" s="2675"/>
      <c r="G16" s="2675"/>
      <c r="H16" s="2676"/>
      <c r="I16" s="2667">
        <v>100</v>
      </c>
      <c r="J16" s="2669"/>
    </row>
    <row r="17" spans="1:10" ht="19.5" customHeight="1">
      <c r="A17" s="2667" t="s">
        <v>1816</v>
      </c>
      <c r="B17" s="2668"/>
      <c r="C17" s="2669"/>
      <c r="D17" s="2670" t="s">
        <v>1817</v>
      </c>
      <c r="E17" s="2671"/>
      <c r="F17" s="2671"/>
      <c r="G17" s="2671"/>
      <c r="H17" s="2672"/>
      <c r="I17" s="2667"/>
      <c r="J17" s="2669"/>
    </row>
    <row r="18" spans="1:10" ht="26.25" customHeight="1">
      <c r="A18" s="2667" t="s">
        <v>1818</v>
      </c>
      <c r="B18" s="2668"/>
      <c r="C18" s="2669"/>
      <c r="D18" s="2673" t="s">
        <v>1819</v>
      </c>
      <c r="E18" s="2671"/>
      <c r="F18" s="2671"/>
      <c r="G18" s="2671"/>
      <c r="H18" s="2672"/>
      <c r="I18" s="2667">
        <v>100</v>
      </c>
      <c r="J18" s="2669"/>
    </row>
    <row r="19" spans="1:10" ht="20.25" customHeight="1">
      <c r="A19" s="2667" t="s">
        <v>1820</v>
      </c>
      <c r="B19" s="2668"/>
      <c r="C19" s="2669"/>
      <c r="D19" s="2670" t="s">
        <v>1821</v>
      </c>
      <c r="E19" s="2671"/>
      <c r="F19" s="2671"/>
      <c r="G19" s="2671"/>
      <c r="H19" s="2672"/>
      <c r="I19" s="2667"/>
      <c r="J19" s="2669"/>
    </row>
    <row r="20" spans="1:10" ht="26.25" customHeight="1">
      <c r="A20" s="2667" t="s">
        <v>1822</v>
      </c>
      <c r="B20" s="2668"/>
      <c r="C20" s="2669"/>
      <c r="D20" s="2673" t="s">
        <v>24</v>
      </c>
      <c r="E20" s="2671"/>
      <c r="F20" s="2671"/>
      <c r="G20" s="2671"/>
      <c r="H20" s="2672"/>
      <c r="I20" s="2667">
        <v>100</v>
      </c>
      <c r="J20" s="2669"/>
    </row>
    <row r="21" spans="1:10" ht="50.25" customHeight="1">
      <c r="A21" s="2653" t="s">
        <v>1823</v>
      </c>
      <c r="B21" s="2654"/>
      <c r="C21" s="2655"/>
      <c r="D21" s="2656" t="s">
        <v>1824</v>
      </c>
      <c r="E21" s="2657"/>
      <c r="F21" s="2657"/>
      <c r="G21" s="2657"/>
      <c r="H21" s="2658"/>
      <c r="I21" s="2653">
        <v>100</v>
      </c>
      <c r="J21" s="2655"/>
    </row>
    <row r="22" spans="1:10" ht="106.5" customHeight="1">
      <c r="A22" s="2653" t="s">
        <v>1825</v>
      </c>
      <c r="B22" s="2654"/>
      <c r="C22" s="2655"/>
      <c r="D22" s="2656" t="s">
        <v>197</v>
      </c>
      <c r="E22" s="2657"/>
      <c r="F22" s="2657"/>
      <c r="G22" s="2657"/>
      <c r="H22" s="2658"/>
      <c r="I22" s="2653">
        <v>100</v>
      </c>
      <c r="J22" s="2655"/>
    </row>
    <row r="23" spans="1:10" ht="88.5" customHeight="1">
      <c r="A23" s="2653" t="s">
        <v>1826</v>
      </c>
      <c r="B23" s="2654"/>
      <c r="C23" s="2655"/>
      <c r="D23" s="2656" t="s">
        <v>1827</v>
      </c>
      <c r="E23" s="2657"/>
      <c r="F23" s="2657"/>
      <c r="G23" s="2657"/>
      <c r="H23" s="2658"/>
      <c r="I23" s="2653">
        <v>100</v>
      </c>
      <c r="J23" s="2655"/>
    </row>
    <row r="24" spans="1:10" s="2" customFormat="1" ht="63.75" customHeight="1">
      <c r="A24" s="2653" t="s">
        <v>1828</v>
      </c>
      <c r="B24" s="2654"/>
      <c r="C24" s="2655"/>
      <c r="D24" s="2664" t="s">
        <v>28</v>
      </c>
      <c r="E24" s="2665"/>
      <c r="F24" s="2665"/>
      <c r="G24" s="2665"/>
      <c r="H24" s="2666"/>
      <c r="I24" s="2653">
        <v>100</v>
      </c>
      <c r="J24" s="2655"/>
    </row>
    <row r="25" spans="1:10" s="2" customFormat="1" ht="53.25" customHeight="1">
      <c r="A25" s="2653" t="s">
        <v>1829</v>
      </c>
      <c r="B25" s="2654"/>
      <c r="C25" s="2655"/>
      <c r="D25" s="2656" t="s">
        <v>30</v>
      </c>
      <c r="E25" s="2661"/>
      <c r="F25" s="2661"/>
      <c r="G25" s="2661"/>
      <c r="H25" s="2662"/>
      <c r="I25" s="2653">
        <v>100</v>
      </c>
      <c r="J25" s="2655"/>
    </row>
    <row r="26" spans="1:10" ht="18.75" customHeight="1">
      <c r="A26" s="2653" t="s">
        <v>796</v>
      </c>
      <c r="B26" s="2654"/>
      <c r="C26" s="2655"/>
      <c r="D26" s="2663" t="s">
        <v>1830</v>
      </c>
      <c r="E26" s="2657"/>
      <c r="F26" s="2657"/>
      <c r="G26" s="2657"/>
      <c r="H26" s="2658"/>
      <c r="I26" s="2653"/>
      <c r="J26" s="2655"/>
    </row>
    <row r="27" spans="1:10" ht="27" customHeight="1">
      <c r="A27" s="2653" t="s">
        <v>1831</v>
      </c>
      <c r="B27" s="2654"/>
      <c r="C27" s="2655"/>
      <c r="D27" s="2656" t="s">
        <v>1832</v>
      </c>
      <c r="E27" s="2657"/>
      <c r="F27" s="2657"/>
      <c r="G27" s="2657"/>
      <c r="H27" s="2658"/>
      <c r="I27" s="2653">
        <v>100</v>
      </c>
      <c r="J27" s="2655"/>
    </row>
    <row r="28" spans="1:10" ht="19.5" customHeight="1">
      <c r="A28" s="2659" t="s">
        <v>1833</v>
      </c>
      <c r="B28" s="2659"/>
      <c r="C28" s="2659"/>
      <c r="D28" s="2660" t="s">
        <v>1834</v>
      </c>
      <c r="E28" s="2660"/>
      <c r="F28" s="2660"/>
      <c r="G28" s="2660"/>
      <c r="H28" s="2660"/>
      <c r="I28" s="2659">
        <v>100</v>
      </c>
      <c r="J28" s="2659"/>
    </row>
    <row r="29" spans="1:10" ht="12.75">
      <c r="A29" s="445"/>
      <c r="B29" s="445"/>
      <c r="C29" s="445"/>
      <c r="D29" s="445"/>
      <c r="E29" s="445"/>
      <c r="F29" s="445"/>
      <c r="G29" s="445"/>
      <c r="H29" s="445"/>
      <c r="I29" s="445"/>
      <c r="J29" s="445"/>
    </row>
    <row r="30" spans="1:10" ht="12.75">
      <c r="A30" s="445"/>
      <c r="B30" s="445"/>
      <c r="C30" s="445"/>
      <c r="D30" s="445"/>
      <c r="E30" s="445"/>
      <c r="F30" s="445"/>
      <c r="G30" s="445"/>
      <c r="H30" s="445"/>
      <c r="I30" s="445"/>
      <c r="J30" s="445"/>
    </row>
    <row r="31" spans="1:10" ht="12.75">
      <c r="A31" s="445"/>
      <c r="B31" s="445"/>
      <c r="C31" s="445"/>
      <c r="D31" s="445"/>
      <c r="E31" s="445"/>
      <c r="F31" s="445"/>
      <c r="G31" s="445"/>
      <c r="H31" s="445"/>
      <c r="I31" s="445"/>
      <c r="J31" s="445"/>
    </row>
    <row r="32" spans="1:10" ht="12.75">
      <c r="A32" s="445"/>
      <c r="B32" s="445"/>
      <c r="C32" s="445"/>
      <c r="D32" s="445"/>
      <c r="E32" s="445"/>
      <c r="F32" s="445"/>
      <c r="G32" s="445"/>
      <c r="H32" s="445"/>
      <c r="I32" s="445"/>
      <c r="J32" s="445"/>
    </row>
    <row r="33" spans="1:10" ht="12.75">
      <c r="A33" s="69"/>
      <c r="B33" s="69"/>
      <c r="C33" s="69"/>
      <c r="D33" s="69"/>
      <c r="E33" s="69"/>
      <c r="F33" s="69"/>
      <c r="G33" s="69"/>
      <c r="H33" s="69"/>
      <c r="I33" s="69"/>
      <c r="J33" s="69"/>
    </row>
  </sheetData>
  <sheetProtection/>
  <mergeCells count="72">
    <mergeCell ref="G1:J1"/>
    <mergeCell ref="E2:J2"/>
    <mergeCell ref="E3:J3"/>
    <mergeCell ref="D4:J4"/>
    <mergeCell ref="H5:J5"/>
    <mergeCell ref="A6:J6"/>
    <mergeCell ref="A7:C7"/>
    <mergeCell ref="D7:H7"/>
    <mergeCell ref="I7:J7"/>
    <mergeCell ref="A8:C8"/>
    <mergeCell ref="D8:H8"/>
    <mergeCell ref="I8:J8"/>
    <mergeCell ref="A9:C9"/>
    <mergeCell ref="D9:H9"/>
    <mergeCell ref="I9:J9"/>
    <mergeCell ref="A10:C10"/>
    <mergeCell ref="D10:H10"/>
    <mergeCell ref="I10:J10"/>
    <mergeCell ref="A11:C11"/>
    <mergeCell ref="D11:H11"/>
    <mergeCell ref="I11:J11"/>
    <mergeCell ref="A12:C12"/>
    <mergeCell ref="D12:H12"/>
    <mergeCell ref="I12:J12"/>
    <mergeCell ref="A13:C13"/>
    <mergeCell ref="D13:H13"/>
    <mergeCell ref="I13:J13"/>
    <mergeCell ref="A14:C14"/>
    <mergeCell ref="D14:H14"/>
    <mergeCell ref="I14:J14"/>
    <mergeCell ref="A15:C15"/>
    <mergeCell ref="D15:H15"/>
    <mergeCell ref="I15:J15"/>
    <mergeCell ref="A16:C16"/>
    <mergeCell ref="D16:H16"/>
    <mergeCell ref="I16:J16"/>
    <mergeCell ref="A17:C17"/>
    <mergeCell ref="D17:H17"/>
    <mergeCell ref="I17:J17"/>
    <mergeCell ref="A18:C18"/>
    <mergeCell ref="D18:H18"/>
    <mergeCell ref="I18:J18"/>
    <mergeCell ref="A19:C19"/>
    <mergeCell ref="D19:H19"/>
    <mergeCell ref="I19:J19"/>
    <mergeCell ref="A20:C20"/>
    <mergeCell ref="D20:H20"/>
    <mergeCell ref="I20:J20"/>
    <mergeCell ref="A21:C21"/>
    <mergeCell ref="D21:H21"/>
    <mergeCell ref="I21:J21"/>
    <mergeCell ref="A22:C22"/>
    <mergeCell ref="D22:H22"/>
    <mergeCell ref="I22:J22"/>
    <mergeCell ref="A23:C23"/>
    <mergeCell ref="D23:H23"/>
    <mergeCell ref="I23:J23"/>
    <mergeCell ref="A24:C24"/>
    <mergeCell ref="D24:H24"/>
    <mergeCell ref="I24:J24"/>
    <mergeCell ref="A25:C25"/>
    <mergeCell ref="D25:H25"/>
    <mergeCell ref="I25:J25"/>
    <mergeCell ref="A26:C26"/>
    <mergeCell ref="D26:H26"/>
    <mergeCell ref="I26:J26"/>
    <mergeCell ref="A27:C27"/>
    <mergeCell ref="D27:H27"/>
    <mergeCell ref="I27:J27"/>
    <mergeCell ref="A28:C28"/>
    <mergeCell ref="D28:H28"/>
    <mergeCell ref="I28:J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1.28125" style="0" customWidth="1"/>
    <col min="2" max="2" width="1.421875" style="0" customWidth="1"/>
    <col min="3" max="3" width="0.85546875" style="0" customWidth="1"/>
    <col min="4" max="4" width="69.57421875" style="0" customWidth="1"/>
    <col min="5" max="5" width="9.7109375" style="0" customWidth="1"/>
  </cols>
  <sheetData>
    <row r="1" spans="1:5" ht="12.75">
      <c r="A1" s="69"/>
      <c r="B1" s="69"/>
      <c r="C1" s="69"/>
      <c r="D1" s="2348" t="s">
        <v>1835</v>
      </c>
      <c r="E1" s="1907"/>
    </row>
    <row r="2" spans="1:5" ht="12.75">
      <c r="A2" s="2348" t="s">
        <v>180</v>
      </c>
      <c r="B2" s="1907"/>
      <c r="C2" s="1907"/>
      <c r="D2" s="1907"/>
      <c r="E2" s="1907"/>
    </row>
    <row r="3" spans="1:5" ht="12.75" customHeight="1">
      <c r="A3" s="2348" t="s">
        <v>1836</v>
      </c>
      <c r="B3" s="1907"/>
      <c r="C3" s="1907"/>
      <c r="D3" s="1907"/>
      <c r="E3" s="1907"/>
    </row>
    <row r="4" spans="1:5" ht="6.75" customHeight="1">
      <c r="A4" s="2348"/>
      <c r="B4" s="1907"/>
      <c r="C4" s="1907"/>
      <c r="D4" s="1907"/>
      <c r="E4" s="1907"/>
    </row>
    <row r="5" spans="1:5" ht="10.5" customHeight="1">
      <c r="A5" s="2348" t="s">
        <v>492</v>
      </c>
      <c r="B5" s="1803"/>
      <c r="C5" s="1803"/>
      <c r="D5" s="1803"/>
      <c r="E5" s="1803"/>
    </row>
    <row r="6" spans="1:5" ht="4.5" customHeight="1">
      <c r="A6" s="69"/>
      <c r="B6" s="69"/>
      <c r="C6" s="69"/>
      <c r="D6" s="69"/>
      <c r="E6" s="1543"/>
    </row>
    <row r="7" spans="1:5" ht="14.25">
      <c r="A7" s="2686" t="s">
        <v>1837</v>
      </c>
      <c r="B7" s="2686"/>
      <c r="C7" s="2686"/>
      <c r="D7" s="2686"/>
      <c r="E7" s="2686"/>
    </row>
    <row r="8" spans="1:5" ht="13.5" customHeight="1">
      <c r="A8" s="2686" t="s">
        <v>1838</v>
      </c>
      <c r="B8" s="2686"/>
      <c r="C8" s="2686"/>
      <c r="D8" s="2686"/>
      <c r="E8" s="2686"/>
    </row>
    <row r="9" spans="1:5" ht="12.75" customHeight="1">
      <c r="A9" s="2686" t="s">
        <v>1839</v>
      </c>
      <c r="B9" s="2686"/>
      <c r="C9" s="2686"/>
      <c r="D9" s="2686"/>
      <c r="E9" s="2686"/>
    </row>
    <row r="10" spans="1:5" ht="9.75" customHeight="1" thickBot="1">
      <c r="A10" s="1545"/>
      <c r="B10" s="1545"/>
      <c r="C10" s="1545"/>
      <c r="D10" s="1545"/>
      <c r="E10" s="1090" t="s">
        <v>1785</v>
      </c>
    </row>
    <row r="11" spans="1:5" ht="12" customHeight="1">
      <c r="A11" s="2825" t="s">
        <v>514</v>
      </c>
      <c r="B11" s="2827" t="s">
        <v>515</v>
      </c>
      <c r="C11" s="2828"/>
      <c r="D11" s="2829"/>
      <c r="E11" s="1901" t="s">
        <v>1449</v>
      </c>
    </row>
    <row r="12" spans="1:5" ht="33" customHeight="1" thickBot="1">
      <c r="A12" s="2826"/>
      <c r="B12" s="2830"/>
      <c r="C12" s="2830"/>
      <c r="D12" s="2831"/>
      <c r="E12" s="1902"/>
    </row>
    <row r="13" spans="1:5" ht="18.75" customHeight="1" thickBot="1">
      <c r="A13" s="2832" t="s">
        <v>1840</v>
      </c>
      <c r="B13" s="2814"/>
      <c r="C13" s="2814"/>
      <c r="D13" s="2815"/>
      <c r="E13" s="1546">
        <f>E14+E42</f>
        <v>114168</v>
      </c>
    </row>
    <row r="14" spans="1:5" ht="17.25" customHeight="1" thickBot="1">
      <c r="A14" s="76" t="s">
        <v>517</v>
      </c>
      <c r="B14" s="2813" t="s">
        <v>518</v>
      </c>
      <c r="C14" s="2814"/>
      <c r="D14" s="2815"/>
      <c r="E14" s="1547">
        <f>E21+E39</f>
        <v>6668</v>
      </c>
    </row>
    <row r="15" spans="1:5" ht="15.75" customHeight="1" thickBot="1">
      <c r="A15" s="76" t="s">
        <v>537</v>
      </c>
      <c r="B15" s="2816" t="s">
        <v>1841</v>
      </c>
      <c r="C15" s="2817"/>
      <c r="D15" s="2818"/>
      <c r="E15" s="1547">
        <f>E16</f>
        <v>2517</v>
      </c>
    </row>
    <row r="16" spans="1:5" ht="17.25" customHeight="1">
      <c r="A16" s="109" t="s">
        <v>539</v>
      </c>
      <c r="B16" s="2819" t="s">
        <v>540</v>
      </c>
      <c r="C16" s="2820"/>
      <c r="D16" s="2821"/>
      <c r="E16" s="1548">
        <f>E17+E18+E19+E20</f>
        <v>2517</v>
      </c>
    </row>
    <row r="17" spans="1:5" ht="30.75" customHeight="1">
      <c r="A17" s="1549" t="s">
        <v>541</v>
      </c>
      <c r="B17" s="2822" t="s">
        <v>542</v>
      </c>
      <c r="C17" s="2823"/>
      <c r="D17" s="2824"/>
      <c r="E17" s="1550">
        <v>2517</v>
      </c>
    </row>
    <row r="18" spans="1:5" ht="31.5" customHeight="1">
      <c r="A18" s="1549" t="s">
        <v>545</v>
      </c>
      <c r="B18" s="2822" t="s">
        <v>546</v>
      </c>
      <c r="C18" s="2823"/>
      <c r="D18" s="2824"/>
      <c r="E18" s="1550"/>
    </row>
    <row r="19" spans="1:5" ht="30.75" customHeight="1">
      <c r="A19" s="1549" t="s">
        <v>549</v>
      </c>
      <c r="B19" s="2822" t="s">
        <v>550</v>
      </c>
      <c r="C19" s="2823"/>
      <c r="D19" s="2824"/>
      <c r="E19" s="1550"/>
    </row>
    <row r="20" spans="1:5" ht="31.5" customHeight="1" thickBot="1">
      <c r="A20" s="118" t="s">
        <v>553</v>
      </c>
      <c r="B20" s="2802" t="s">
        <v>554</v>
      </c>
      <c r="C20" s="2803"/>
      <c r="D20" s="2804"/>
      <c r="E20" s="1551"/>
    </row>
    <row r="21" spans="1:5" ht="13.5" customHeight="1" thickBot="1">
      <c r="A21" s="1889" t="s">
        <v>607</v>
      </c>
      <c r="B21" s="1890"/>
      <c r="C21" s="2718"/>
      <c r="D21" s="2719"/>
      <c r="E21" s="1547">
        <f>E15</f>
        <v>2517</v>
      </c>
    </row>
    <row r="22" spans="1:5" ht="5.25" customHeight="1">
      <c r="A22" s="1552"/>
      <c r="B22" s="1553"/>
      <c r="C22" s="1554"/>
      <c r="D22" s="1554"/>
      <c r="E22" s="1555"/>
    </row>
    <row r="23" spans="1:5" ht="24" customHeight="1">
      <c r="A23" s="1556" t="s">
        <v>1842</v>
      </c>
      <c r="B23" s="2805" t="s">
        <v>610</v>
      </c>
      <c r="C23" s="2692"/>
      <c r="D23" s="2693"/>
      <c r="E23" s="1557">
        <f>E24+E25+E26+E27</f>
        <v>3507</v>
      </c>
    </row>
    <row r="24" spans="1:5" ht="43.5" customHeight="1">
      <c r="A24" s="1558" t="s">
        <v>1843</v>
      </c>
      <c r="B24" s="2806" t="s">
        <v>1844</v>
      </c>
      <c r="C24" s="2786"/>
      <c r="D24" s="2787"/>
      <c r="E24" s="1559">
        <v>2957</v>
      </c>
    </row>
    <row r="25" spans="1:5" ht="32.25" customHeight="1">
      <c r="A25" s="1560" t="s">
        <v>1845</v>
      </c>
      <c r="B25" s="2807" t="s">
        <v>627</v>
      </c>
      <c r="C25" s="2808"/>
      <c r="D25" s="2809"/>
      <c r="E25" s="1550">
        <v>550</v>
      </c>
    </row>
    <row r="26" spans="1:5" ht="33" customHeight="1">
      <c r="A26" s="1560" t="s">
        <v>1846</v>
      </c>
      <c r="B26" s="2810" t="s">
        <v>643</v>
      </c>
      <c r="C26" s="2811"/>
      <c r="D26" s="2812"/>
      <c r="E26" s="1550"/>
    </row>
    <row r="27" spans="1:5" ht="22.5" customHeight="1">
      <c r="A27" s="199" t="s">
        <v>1847</v>
      </c>
      <c r="B27" s="2791" t="s">
        <v>649</v>
      </c>
      <c r="C27" s="2792"/>
      <c r="D27" s="2793"/>
      <c r="E27" s="1561"/>
    </row>
    <row r="28" spans="1:5" ht="17.25" customHeight="1">
      <c r="A28" s="1556" t="s">
        <v>1848</v>
      </c>
      <c r="B28" s="2794" t="s">
        <v>671</v>
      </c>
      <c r="C28" s="2692"/>
      <c r="D28" s="2693"/>
      <c r="E28" s="1557">
        <f>E29</f>
        <v>0</v>
      </c>
    </row>
    <row r="29" spans="1:5" ht="21.75" customHeight="1">
      <c r="A29" s="235" t="s">
        <v>1849</v>
      </c>
      <c r="B29" s="2795" t="s">
        <v>677</v>
      </c>
      <c r="C29" s="2796"/>
      <c r="D29" s="2797"/>
      <c r="E29" s="1562"/>
    </row>
    <row r="30" spans="1:5" ht="20.25" customHeight="1">
      <c r="A30" s="1556" t="s">
        <v>1850</v>
      </c>
      <c r="B30" s="2794" t="s">
        <v>693</v>
      </c>
      <c r="C30" s="2447"/>
      <c r="D30" s="2798"/>
      <c r="E30" s="1557">
        <f>E31</f>
        <v>0</v>
      </c>
    </row>
    <row r="31" spans="1:5" ht="68.25" customHeight="1">
      <c r="A31" s="100" t="s">
        <v>1851</v>
      </c>
      <c r="B31" s="2799" t="s">
        <v>1852</v>
      </c>
      <c r="C31" s="2800"/>
      <c r="D31" s="2801"/>
      <c r="E31" s="1562">
        <v>0</v>
      </c>
    </row>
    <row r="32" spans="1:5" ht="15" customHeight="1">
      <c r="A32" s="1556" t="s">
        <v>1853</v>
      </c>
      <c r="B32" s="2794" t="s">
        <v>721</v>
      </c>
      <c r="C32" s="2692"/>
      <c r="D32" s="2693"/>
      <c r="E32" s="1557">
        <f>E33</f>
        <v>644</v>
      </c>
    </row>
    <row r="33" spans="1:5" ht="24" customHeight="1">
      <c r="A33" s="199" t="s">
        <v>1854</v>
      </c>
      <c r="B33" s="2781" t="s">
        <v>725</v>
      </c>
      <c r="C33" s="2782"/>
      <c r="D33" s="2783"/>
      <c r="E33" s="1562">
        <v>644</v>
      </c>
    </row>
    <row r="34" spans="1:5" ht="14.25" customHeight="1">
      <c r="A34" s="1556" t="s">
        <v>1855</v>
      </c>
      <c r="B34" s="2784" t="s">
        <v>728</v>
      </c>
      <c r="C34" s="2692"/>
      <c r="D34" s="2693"/>
      <c r="E34" s="1557">
        <f>E35+E36</f>
        <v>0</v>
      </c>
    </row>
    <row r="35" spans="1:5" ht="51.75" customHeight="1">
      <c r="A35" s="270" t="s">
        <v>772</v>
      </c>
      <c r="B35" s="2785" t="s">
        <v>1856</v>
      </c>
      <c r="C35" s="2786"/>
      <c r="D35" s="2787"/>
      <c r="E35" s="1559"/>
    </row>
    <row r="36" spans="1:5" ht="30.75" customHeight="1">
      <c r="A36" s="275" t="s">
        <v>778</v>
      </c>
      <c r="B36" s="2788" t="s">
        <v>1857</v>
      </c>
      <c r="C36" s="2725"/>
      <c r="D36" s="2726"/>
      <c r="E36" s="1561"/>
    </row>
    <row r="37" spans="1:5" ht="15" customHeight="1">
      <c r="A37" s="1563" t="s">
        <v>1858</v>
      </c>
      <c r="B37" s="2789" t="s">
        <v>797</v>
      </c>
      <c r="C37" s="2692"/>
      <c r="D37" s="2693"/>
      <c r="E37" s="1557">
        <f>E38</f>
        <v>0</v>
      </c>
    </row>
    <row r="38" spans="1:5" ht="22.5" customHeight="1" thickBot="1">
      <c r="A38" s="1564" t="s">
        <v>1859</v>
      </c>
      <c r="B38" s="2790" t="s">
        <v>1860</v>
      </c>
      <c r="C38" s="2335"/>
      <c r="D38" s="2765"/>
      <c r="E38" s="1565"/>
    </row>
    <row r="39" spans="1:5" ht="15" customHeight="1" thickBot="1">
      <c r="A39" s="2763" t="s">
        <v>804</v>
      </c>
      <c r="B39" s="2764"/>
      <c r="C39" s="2335"/>
      <c r="D39" s="2765"/>
      <c r="E39" s="1566">
        <f>E23+E28+E30+E32+E34+E37</f>
        <v>4151</v>
      </c>
    </row>
    <row r="40" spans="1:5" ht="11.25" customHeight="1">
      <c r="A40" s="1567"/>
      <c r="B40" s="1568"/>
      <c r="C40" s="1569"/>
      <c r="D40" s="1570" t="s">
        <v>1755</v>
      </c>
      <c r="E40" s="1571"/>
    </row>
    <row r="41" spans="1:5" ht="1.5" customHeight="1">
      <c r="A41" s="1567"/>
      <c r="B41" s="1568"/>
      <c r="C41" s="1569"/>
      <c r="D41" s="1569"/>
      <c r="E41" s="1571"/>
    </row>
    <row r="42" spans="1:5" ht="29.25" customHeight="1" thickBot="1">
      <c r="A42" s="1572" t="s">
        <v>805</v>
      </c>
      <c r="B42" s="2766" t="s">
        <v>806</v>
      </c>
      <c r="C42" s="2767"/>
      <c r="D42" s="2768"/>
      <c r="E42" s="1573">
        <f>E43+E57</f>
        <v>107500</v>
      </c>
    </row>
    <row r="43" spans="1:5" ht="24" customHeight="1" thickBot="1">
      <c r="A43" s="378" t="s">
        <v>808</v>
      </c>
      <c r="B43" s="2769" t="s">
        <v>809</v>
      </c>
      <c r="C43" s="2770"/>
      <c r="D43" s="2771"/>
      <c r="E43" s="1574">
        <f>E44+E54</f>
        <v>107500</v>
      </c>
    </row>
    <row r="44" spans="1:5" ht="22.5" customHeight="1">
      <c r="A44" s="1575" t="s">
        <v>1861</v>
      </c>
      <c r="B44" s="2772" t="s">
        <v>815</v>
      </c>
      <c r="C44" s="2773"/>
      <c r="D44" s="2774"/>
      <c r="E44" s="1576">
        <f>E45+E48</f>
        <v>107500</v>
      </c>
    </row>
    <row r="45" spans="1:5" ht="28.5" customHeight="1">
      <c r="A45" s="197" t="s">
        <v>816</v>
      </c>
      <c r="B45" s="2775" t="s">
        <v>817</v>
      </c>
      <c r="C45" s="2742"/>
      <c r="D45" s="2743"/>
      <c r="E45" s="1577">
        <f>E46+E47</f>
        <v>0</v>
      </c>
    </row>
    <row r="46" spans="1:5" ht="23.25" customHeight="1">
      <c r="A46" s="2776" t="s">
        <v>818</v>
      </c>
      <c r="B46" s="2777" t="s">
        <v>1862</v>
      </c>
      <c r="C46" s="2778"/>
      <c r="D46" s="2779"/>
      <c r="E46" s="1550"/>
    </row>
    <row r="47" spans="1:5" ht="23.25" customHeight="1">
      <c r="A47" s="1881"/>
      <c r="B47" s="2780" t="s">
        <v>1863</v>
      </c>
      <c r="C47" s="2725"/>
      <c r="D47" s="2726"/>
      <c r="E47" s="1561"/>
    </row>
    <row r="48" spans="1:5" ht="40.5" customHeight="1">
      <c r="A48" s="197" t="s">
        <v>1864</v>
      </c>
      <c r="B48" s="2754" t="s">
        <v>1865</v>
      </c>
      <c r="C48" s="2742"/>
      <c r="D48" s="2743"/>
      <c r="E48" s="1577">
        <f>E49+E50+E51+E52+E53</f>
        <v>107500</v>
      </c>
    </row>
    <row r="49" spans="1:5" ht="25.5" customHeight="1">
      <c r="A49" s="1872" t="s">
        <v>818</v>
      </c>
      <c r="B49" s="2755" t="s">
        <v>1866</v>
      </c>
      <c r="C49" s="2756"/>
      <c r="D49" s="2757"/>
      <c r="E49" s="1578">
        <v>57500</v>
      </c>
    </row>
    <row r="50" spans="1:5" ht="21.75" customHeight="1">
      <c r="A50" s="1892"/>
      <c r="B50" s="2755" t="s">
        <v>1867</v>
      </c>
      <c r="C50" s="2756"/>
      <c r="D50" s="2757"/>
      <c r="E50" s="1578">
        <v>40000</v>
      </c>
    </row>
    <row r="51" spans="1:5" ht="17.25" customHeight="1">
      <c r="A51" s="1892"/>
      <c r="B51" s="2755" t="s">
        <v>1868</v>
      </c>
      <c r="C51" s="2756"/>
      <c r="D51" s="2757"/>
      <c r="E51" s="1550">
        <v>10000</v>
      </c>
    </row>
    <row r="52" spans="1:5" ht="35.25" customHeight="1">
      <c r="A52" s="1892"/>
      <c r="B52" s="2758" t="s">
        <v>1869</v>
      </c>
      <c r="C52" s="2759"/>
      <c r="D52" s="2760"/>
      <c r="E52" s="1550"/>
    </row>
    <row r="53" spans="1:5" ht="24.75" customHeight="1">
      <c r="A53" s="1893"/>
      <c r="B53" s="2761" t="s">
        <v>1870</v>
      </c>
      <c r="C53" s="2762"/>
      <c r="D53" s="2737"/>
      <c r="E53" s="1561"/>
    </row>
    <row r="54" spans="1:5" ht="30" customHeight="1">
      <c r="A54" s="359" t="s">
        <v>879</v>
      </c>
      <c r="B54" s="2738" t="s">
        <v>880</v>
      </c>
      <c r="C54" s="2739"/>
      <c r="D54" s="2740"/>
      <c r="E54" s="1557">
        <f>E55</f>
        <v>0</v>
      </c>
    </row>
    <row r="55" spans="1:5" ht="30.75" customHeight="1">
      <c r="A55" s="197" t="s">
        <v>1871</v>
      </c>
      <c r="B55" s="2741" t="s">
        <v>1872</v>
      </c>
      <c r="C55" s="2742"/>
      <c r="D55" s="2743"/>
      <c r="E55" s="1577">
        <f>E56</f>
        <v>0</v>
      </c>
    </row>
    <row r="56" spans="1:5" ht="34.5" customHeight="1" thickBot="1">
      <c r="A56" s="1564" t="s">
        <v>1873</v>
      </c>
      <c r="B56" s="2744" t="s">
        <v>1874</v>
      </c>
      <c r="C56" s="2745"/>
      <c r="D56" s="2746"/>
      <c r="E56" s="1565"/>
    </row>
    <row r="57" spans="1:5" ht="29.25" customHeight="1" thickBot="1">
      <c r="A57" s="378" t="s">
        <v>889</v>
      </c>
      <c r="B57" s="2747" t="s">
        <v>890</v>
      </c>
      <c r="C57" s="2718"/>
      <c r="D57" s="2719"/>
      <c r="E57" s="1574">
        <f>E58</f>
        <v>0</v>
      </c>
    </row>
    <row r="58" spans="1:5" ht="26.25" customHeight="1">
      <c r="A58" s="1579" t="s">
        <v>891</v>
      </c>
      <c r="B58" s="2748" t="s">
        <v>892</v>
      </c>
      <c r="C58" s="2749"/>
      <c r="D58" s="2750"/>
      <c r="E58" s="1580">
        <f>E59</f>
        <v>0</v>
      </c>
    </row>
    <row r="59" spans="1:5" ht="48" customHeight="1" thickBot="1">
      <c r="A59" s="1581" t="s">
        <v>1875</v>
      </c>
      <c r="B59" s="2751" t="s">
        <v>894</v>
      </c>
      <c r="C59" s="2752"/>
      <c r="D59" s="2753"/>
      <c r="E59" s="1582"/>
    </row>
    <row r="60" spans="1:5" ht="111" customHeight="1">
      <c r="A60" s="800"/>
      <c r="B60" s="1583"/>
      <c r="C60" s="445"/>
      <c r="D60" s="1584" t="s">
        <v>1756</v>
      </c>
      <c r="E60" s="1585"/>
    </row>
    <row r="61" spans="1:5" ht="27.75" customHeight="1">
      <c r="A61" s="800"/>
      <c r="B61" s="1583"/>
      <c r="C61" s="445"/>
      <c r="D61" s="1584"/>
      <c r="E61" s="1585"/>
    </row>
    <row r="62" spans="1:5" ht="141" customHeight="1">
      <c r="A62" s="800"/>
      <c r="B62" s="1583"/>
      <c r="C62" s="445"/>
      <c r="D62" s="445"/>
      <c r="E62" s="1585"/>
    </row>
    <row r="63" spans="1:5" ht="21.75" customHeight="1" thickBot="1">
      <c r="A63" s="2727" t="s">
        <v>1876</v>
      </c>
      <c r="B63" s="2728"/>
      <c r="C63" s="2728"/>
      <c r="D63" s="2728"/>
      <c r="E63" s="1586">
        <f>E64</f>
        <v>114168</v>
      </c>
    </row>
    <row r="64" spans="1:5" ht="21" customHeight="1">
      <c r="A64" s="1587" t="s">
        <v>1877</v>
      </c>
      <c r="B64" s="2729" t="s">
        <v>1059</v>
      </c>
      <c r="C64" s="2307"/>
      <c r="D64" s="2730"/>
      <c r="E64" s="1588">
        <f>E65+E66</f>
        <v>114168</v>
      </c>
    </row>
    <row r="65" spans="1:5" ht="12" customHeight="1">
      <c r="A65" s="2731" t="s">
        <v>1877</v>
      </c>
      <c r="B65" s="2732" t="s">
        <v>994</v>
      </c>
      <c r="C65" s="2734" t="s">
        <v>1520</v>
      </c>
      <c r="D65" s="2735"/>
      <c r="E65" s="1589">
        <f>E69+E75+E78+E89+E102</f>
        <v>6668</v>
      </c>
    </row>
    <row r="66" spans="1:5" ht="11.25" customHeight="1">
      <c r="A66" s="1893"/>
      <c r="B66" s="2733"/>
      <c r="C66" s="2736" t="s">
        <v>1878</v>
      </c>
      <c r="D66" s="2737"/>
      <c r="E66" s="1590">
        <f>E68+E74+E77+E88+E101</f>
        <v>107500</v>
      </c>
    </row>
    <row r="67" spans="1:5" ht="15.75" customHeight="1">
      <c r="A67" s="1591" t="s">
        <v>1879</v>
      </c>
      <c r="B67" s="2707" t="s">
        <v>1880</v>
      </c>
      <c r="C67" s="2708"/>
      <c r="D67" s="1593" t="s">
        <v>1881</v>
      </c>
      <c r="E67" s="1594">
        <f>E68+E69</f>
        <v>43962.2</v>
      </c>
    </row>
    <row r="68" spans="1:5" ht="14.25" customHeight="1">
      <c r="A68" s="1595" t="s">
        <v>1882</v>
      </c>
      <c r="B68" s="2709"/>
      <c r="C68" s="2710"/>
      <c r="D68" s="1039" t="s">
        <v>1883</v>
      </c>
      <c r="E68" s="1596">
        <v>40000</v>
      </c>
    </row>
    <row r="69" spans="1:5" ht="9.75" customHeight="1">
      <c r="A69" s="1597" t="s">
        <v>1884</v>
      </c>
      <c r="B69" s="2709"/>
      <c r="C69" s="2710"/>
      <c r="D69" s="864" t="s">
        <v>1885</v>
      </c>
      <c r="E69" s="1598">
        <f>E70+E71+E72</f>
        <v>3962.2</v>
      </c>
    </row>
    <row r="70" spans="1:5" ht="11.25" customHeight="1">
      <c r="A70" s="1595" t="s">
        <v>1886</v>
      </c>
      <c r="B70" s="2709"/>
      <c r="C70" s="2710"/>
      <c r="D70" s="1599" t="s">
        <v>1887</v>
      </c>
      <c r="E70" s="1600">
        <v>404.1</v>
      </c>
    </row>
    <row r="71" spans="1:8" ht="12" customHeight="1">
      <c r="A71" s="1595" t="s">
        <v>1888</v>
      </c>
      <c r="B71" s="2709"/>
      <c r="C71" s="2710"/>
      <c r="D71" s="1601" t="s">
        <v>1889</v>
      </c>
      <c r="E71" s="1602">
        <v>3329.1</v>
      </c>
      <c r="H71" s="1603"/>
    </row>
    <row r="72" spans="1:5" ht="19.5" customHeight="1">
      <c r="A72" s="1595" t="s">
        <v>1890</v>
      </c>
      <c r="B72" s="2709"/>
      <c r="C72" s="2710"/>
      <c r="D72" s="1604" t="s">
        <v>1891</v>
      </c>
      <c r="E72" s="1602">
        <v>229</v>
      </c>
    </row>
    <row r="73" spans="1:5" ht="15" customHeight="1">
      <c r="A73" s="1587" t="s">
        <v>1892</v>
      </c>
      <c r="B73" s="2709"/>
      <c r="C73" s="2710"/>
      <c r="D73" s="1593" t="s">
        <v>1893</v>
      </c>
      <c r="E73" s="1594">
        <f>E74+E75</f>
        <v>58380.8</v>
      </c>
    </row>
    <row r="74" spans="1:5" ht="14.25" customHeight="1">
      <c r="A74" s="1595" t="s">
        <v>1894</v>
      </c>
      <c r="B74" s="2709"/>
      <c r="C74" s="2710"/>
      <c r="D74" s="1599" t="s">
        <v>1895</v>
      </c>
      <c r="E74" s="1600">
        <v>57500</v>
      </c>
    </row>
    <row r="75" spans="1:5" ht="9.75" customHeight="1">
      <c r="A75" s="1595" t="s">
        <v>1896</v>
      </c>
      <c r="B75" s="2709"/>
      <c r="C75" s="2710"/>
      <c r="D75" s="1605" t="s">
        <v>1897</v>
      </c>
      <c r="E75" s="1602">
        <v>880.8</v>
      </c>
    </row>
    <row r="76" spans="1:5" ht="14.25" customHeight="1">
      <c r="A76" s="1606" t="s">
        <v>1898</v>
      </c>
      <c r="B76" s="2709"/>
      <c r="C76" s="2710"/>
      <c r="D76" s="1593" t="s">
        <v>1899</v>
      </c>
      <c r="E76" s="1594">
        <f>E77+E78</f>
        <v>10661.4</v>
      </c>
    </row>
    <row r="77" spans="1:5" ht="12.75" customHeight="1">
      <c r="A77" s="1607"/>
      <c r="B77" s="2709"/>
      <c r="C77" s="2710"/>
      <c r="D77" s="533" t="s">
        <v>1454</v>
      </c>
      <c r="E77" s="1608">
        <f>E80+E85</f>
        <v>10000</v>
      </c>
    </row>
    <row r="78" spans="1:5" ht="10.5" customHeight="1">
      <c r="A78" s="1609"/>
      <c r="B78" s="2709"/>
      <c r="C78" s="2710"/>
      <c r="D78" s="729" t="s">
        <v>1520</v>
      </c>
      <c r="E78" s="1610">
        <f>E81+E86</f>
        <v>661.4</v>
      </c>
    </row>
    <row r="79" spans="1:5" ht="11.25" customHeight="1">
      <c r="A79" s="1611" t="s">
        <v>1900</v>
      </c>
      <c r="B79" s="2709"/>
      <c r="C79" s="2710"/>
      <c r="D79" s="1612" t="s">
        <v>1901</v>
      </c>
      <c r="E79" s="1598">
        <f>E82+E83</f>
        <v>526.4</v>
      </c>
    </row>
    <row r="80" spans="1:5" ht="11.25" customHeight="1">
      <c r="A80" s="1613" t="s">
        <v>1902</v>
      </c>
      <c r="B80" s="2709"/>
      <c r="C80" s="2710"/>
      <c r="D80" s="1614" t="s">
        <v>1903</v>
      </c>
      <c r="E80" s="1596">
        <v>10000</v>
      </c>
    </row>
    <row r="81" spans="1:5" ht="11.25" customHeight="1">
      <c r="A81" s="1615"/>
      <c r="B81" s="2709"/>
      <c r="C81" s="2710"/>
      <c r="D81" s="1616" t="s">
        <v>1904</v>
      </c>
      <c r="E81" s="1598">
        <f>E82+E83</f>
        <v>526.4</v>
      </c>
    </row>
    <row r="82" spans="1:5" ht="13.5" customHeight="1">
      <c r="A82" s="1607" t="s">
        <v>1905</v>
      </c>
      <c r="B82" s="2709"/>
      <c r="C82" s="2710"/>
      <c r="D82" s="1617" t="s">
        <v>1507</v>
      </c>
      <c r="E82" s="1600">
        <v>526.4</v>
      </c>
    </row>
    <row r="83" spans="1:5" ht="11.25" customHeight="1">
      <c r="A83" s="1609" t="s">
        <v>1906</v>
      </c>
      <c r="B83" s="2709"/>
      <c r="C83" s="2710"/>
      <c r="D83" s="1618" t="s">
        <v>1509</v>
      </c>
      <c r="E83" s="1578"/>
    </row>
    <row r="84" spans="1:5" ht="21.75" customHeight="1">
      <c r="A84" s="1611" t="s">
        <v>1907</v>
      </c>
      <c r="B84" s="2709"/>
      <c r="C84" s="2710"/>
      <c r="D84" s="1619" t="s">
        <v>1908</v>
      </c>
      <c r="E84" s="1598">
        <f>E85+E86</f>
        <v>135</v>
      </c>
    </row>
    <row r="85" spans="1:5" ht="13.5" customHeight="1">
      <c r="A85" s="1613" t="s">
        <v>1909</v>
      </c>
      <c r="B85" s="2709"/>
      <c r="C85" s="2710"/>
      <c r="D85" s="1232" t="s">
        <v>1910</v>
      </c>
      <c r="E85" s="1578"/>
    </row>
    <row r="86" spans="1:5" ht="13.5" customHeight="1">
      <c r="A86" s="1609" t="s">
        <v>1911</v>
      </c>
      <c r="B86" s="2709"/>
      <c r="C86" s="2710"/>
      <c r="D86" s="549" t="s">
        <v>1066</v>
      </c>
      <c r="E86" s="1602">
        <v>135</v>
      </c>
    </row>
    <row r="87" spans="1:5" ht="14.25" customHeight="1">
      <c r="A87" s="1606" t="s">
        <v>1912</v>
      </c>
      <c r="B87" s="2709"/>
      <c r="C87" s="2710"/>
      <c r="D87" s="1593" t="s">
        <v>1913</v>
      </c>
      <c r="E87" s="1594">
        <f>E88+E89</f>
        <v>1000</v>
      </c>
    </row>
    <row r="88" spans="1:5" ht="12" customHeight="1">
      <c r="A88" s="1607"/>
      <c r="B88" s="2709"/>
      <c r="C88" s="2710"/>
      <c r="D88" s="533" t="s">
        <v>1454</v>
      </c>
      <c r="E88" s="1608">
        <f>E91+E98</f>
        <v>0</v>
      </c>
    </row>
    <row r="89" spans="1:5" ht="12" customHeight="1">
      <c r="A89" s="1609"/>
      <c r="B89" s="2709"/>
      <c r="C89" s="2710"/>
      <c r="D89" s="729" t="s">
        <v>1520</v>
      </c>
      <c r="E89" s="1610">
        <f>E94+E99</f>
        <v>1000</v>
      </c>
    </row>
    <row r="90" spans="1:5" ht="12" customHeight="1">
      <c r="A90" s="1620" t="s">
        <v>1912</v>
      </c>
      <c r="B90" s="2709"/>
      <c r="C90" s="2710"/>
      <c r="D90" s="1621" t="s">
        <v>1914</v>
      </c>
      <c r="E90" s="1598">
        <f>E91+E94</f>
        <v>500</v>
      </c>
    </row>
    <row r="91" spans="1:5" ht="11.25" customHeight="1">
      <c r="A91" s="1615" t="s">
        <v>1912</v>
      </c>
      <c r="B91" s="2709"/>
      <c r="C91" s="2710"/>
      <c r="D91" s="1616" t="s">
        <v>1915</v>
      </c>
      <c r="E91" s="1598">
        <f>E92+E93</f>
        <v>0</v>
      </c>
    </row>
    <row r="92" spans="1:5" ht="12" customHeight="1">
      <c r="A92" s="1613" t="s">
        <v>1916</v>
      </c>
      <c r="B92" s="2709"/>
      <c r="C92" s="2710"/>
      <c r="D92" s="1622" t="s">
        <v>1917</v>
      </c>
      <c r="E92" s="1578">
        <v>0</v>
      </c>
    </row>
    <row r="93" spans="1:5" ht="12" customHeight="1">
      <c r="A93" s="1595" t="s">
        <v>1918</v>
      </c>
      <c r="B93" s="2709"/>
      <c r="C93" s="2710"/>
      <c r="D93" s="1623" t="s">
        <v>1919</v>
      </c>
      <c r="E93" s="1602"/>
    </row>
    <row r="94" spans="1:5" ht="12" customHeight="1">
      <c r="A94" s="1615" t="s">
        <v>1912</v>
      </c>
      <c r="B94" s="2709"/>
      <c r="C94" s="2710"/>
      <c r="D94" s="1616" t="s">
        <v>1920</v>
      </c>
      <c r="E94" s="1598">
        <f>E95+E96</f>
        <v>500</v>
      </c>
    </row>
    <row r="95" spans="1:5" ht="11.25" customHeight="1">
      <c r="A95" s="1624" t="s">
        <v>1916</v>
      </c>
      <c r="B95" s="2709"/>
      <c r="C95" s="2710"/>
      <c r="D95" s="1617" t="s">
        <v>1520</v>
      </c>
      <c r="E95" s="1600">
        <v>0</v>
      </c>
    </row>
    <row r="96" spans="1:5" ht="12.75" customHeight="1">
      <c r="A96" s="1609" t="s">
        <v>1921</v>
      </c>
      <c r="B96" s="2709"/>
      <c r="C96" s="2710"/>
      <c r="D96" s="1618" t="s">
        <v>1520</v>
      </c>
      <c r="E96" s="1625">
        <v>500</v>
      </c>
    </row>
    <row r="97" spans="1:5" ht="14.25" customHeight="1">
      <c r="A97" s="1626" t="s">
        <v>1912</v>
      </c>
      <c r="B97" s="2709"/>
      <c r="C97" s="2710"/>
      <c r="D97" s="1621" t="s">
        <v>1922</v>
      </c>
      <c r="E97" s="1598">
        <f>E98+E99</f>
        <v>500</v>
      </c>
    </row>
    <row r="98" spans="1:5" ht="10.5" customHeight="1">
      <c r="A98" s="1624" t="s">
        <v>1923</v>
      </c>
      <c r="B98" s="2709"/>
      <c r="C98" s="2710"/>
      <c r="D98" s="1617" t="s">
        <v>1924</v>
      </c>
      <c r="E98" s="1600"/>
    </row>
    <row r="99" spans="1:5" ht="13.5" customHeight="1">
      <c r="A99" s="1609" t="s">
        <v>1925</v>
      </c>
      <c r="B99" s="2709"/>
      <c r="C99" s="2710"/>
      <c r="D99" s="1623" t="s">
        <v>1520</v>
      </c>
      <c r="E99" s="1602">
        <v>500</v>
      </c>
    </row>
    <row r="100" spans="1:5" ht="21" customHeight="1">
      <c r="A100" s="1627" t="s">
        <v>1926</v>
      </c>
      <c r="B100" s="2709"/>
      <c r="C100" s="2710"/>
      <c r="D100" s="1628" t="s">
        <v>1927</v>
      </c>
      <c r="E100" s="1594">
        <f>E101+E102</f>
        <v>163.60000000000002</v>
      </c>
    </row>
    <row r="101" spans="1:5" ht="12" customHeight="1">
      <c r="A101" s="1613" t="s">
        <v>1928</v>
      </c>
      <c r="B101" s="2709"/>
      <c r="C101" s="2710"/>
      <c r="D101" s="533" t="s">
        <v>1454</v>
      </c>
      <c r="E101" s="1608">
        <f>E104+E107</f>
        <v>0</v>
      </c>
    </row>
    <row r="102" spans="1:5" ht="11.25" customHeight="1">
      <c r="A102" s="1624" t="s">
        <v>1928</v>
      </c>
      <c r="B102" s="2709"/>
      <c r="C102" s="2710"/>
      <c r="D102" s="729" t="s">
        <v>1520</v>
      </c>
      <c r="E102" s="1610">
        <f>E105+E108</f>
        <v>163.60000000000002</v>
      </c>
    </row>
    <row r="103" spans="1:5" ht="12" customHeight="1">
      <c r="A103" s="1611" t="s">
        <v>1929</v>
      </c>
      <c r="B103" s="2709"/>
      <c r="C103" s="2710"/>
      <c r="D103" s="1629" t="s">
        <v>1930</v>
      </c>
      <c r="E103" s="1598">
        <f>E104+E105</f>
        <v>76.8</v>
      </c>
    </row>
    <row r="104" spans="1:5" ht="13.5" customHeight="1">
      <c r="A104" s="1613" t="s">
        <v>1929</v>
      </c>
      <c r="B104" s="2709"/>
      <c r="C104" s="2710"/>
      <c r="D104" s="740" t="s">
        <v>1931</v>
      </c>
      <c r="E104" s="1630"/>
    </row>
    <row r="105" spans="1:5" ht="13.5" customHeight="1">
      <c r="A105" s="1624" t="s">
        <v>1929</v>
      </c>
      <c r="B105" s="2709"/>
      <c r="C105" s="2710"/>
      <c r="D105" s="752" t="s">
        <v>1932</v>
      </c>
      <c r="E105" s="1625">
        <v>76.8</v>
      </c>
    </row>
    <row r="106" spans="1:5" ht="12" customHeight="1">
      <c r="A106" s="1611" t="s">
        <v>1933</v>
      </c>
      <c r="B106" s="2711"/>
      <c r="C106" s="2712"/>
      <c r="D106" s="1629" t="s">
        <v>1934</v>
      </c>
      <c r="E106" s="1598">
        <f>E107+E108</f>
        <v>86.80000000000001</v>
      </c>
    </row>
    <row r="107" spans="1:5" ht="10.5" customHeight="1">
      <c r="A107" s="1613" t="s">
        <v>1933</v>
      </c>
      <c r="B107" s="2711"/>
      <c r="C107" s="2712"/>
      <c r="D107" s="533" t="s">
        <v>1935</v>
      </c>
      <c r="E107" s="1600"/>
    </row>
    <row r="108" spans="1:5" ht="12.75" customHeight="1" thickBot="1">
      <c r="A108" s="1631" t="s">
        <v>1933</v>
      </c>
      <c r="B108" s="2713"/>
      <c r="C108" s="2714"/>
      <c r="D108" s="549" t="s">
        <v>1520</v>
      </c>
      <c r="E108" s="1578">
        <v>86.80000000000001</v>
      </c>
    </row>
    <row r="109" spans="1:5" ht="23.25" customHeight="1" thickBot="1">
      <c r="A109" s="2715" t="s">
        <v>1936</v>
      </c>
      <c r="B109" s="2716"/>
      <c r="C109" s="2716"/>
      <c r="D109" s="2716"/>
      <c r="E109" s="1547">
        <f>E13-E63</f>
        <v>0</v>
      </c>
    </row>
    <row r="110" spans="1:5" ht="5.25" customHeight="1">
      <c r="A110" s="69"/>
      <c r="B110" s="69"/>
      <c r="C110" s="69"/>
      <c r="D110" s="69"/>
      <c r="E110" s="1632"/>
    </row>
    <row r="111" spans="1:5" ht="5.25" customHeight="1" thickBot="1">
      <c r="A111" s="69"/>
      <c r="B111" s="69"/>
      <c r="C111" s="69"/>
      <c r="D111" s="69"/>
      <c r="E111" s="69"/>
    </row>
    <row r="112" spans="1:5" ht="13.5" thickBot="1">
      <c r="A112" s="2717" t="s">
        <v>1937</v>
      </c>
      <c r="B112" s="2718"/>
      <c r="C112" s="2718"/>
      <c r="D112" s="2719"/>
      <c r="E112" s="1547">
        <f>E113+E116</f>
        <v>0</v>
      </c>
    </row>
    <row r="113" spans="1:5" ht="13.5" thickBot="1">
      <c r="A113" s="2720" t="s">
        <v>1938</v>
      </c>
      <c r="B113" s="2718"/>
      <c r="C113" s="2718"/>
      <c r="D113" s="2719"/>
      <c r="E113" s="1633">
        <f>E114-E115</f>
        <v>0</v>
      </c>
    </row>
    <row r="114" spans="1:5" ht="11.25" customHeight="1">
      <c r="A114" s="2721" t="s">
        <v>1939</v>
      </c>
      <c r="B114" s="2722"/>
      <c r="C114" s="2722"/>
      <c r="D114" s="2723"/>
      <c r="E114" s="634">
        <v>0</v>
      </c>
    </row>
    <row r="115" spans="1:5" ht="10.5" customHeight="1">
      <c r="A115" s="2724" t="s">
        <v>1940</v>
      </c>
      <c r="B115" s="2725"/>
      <c r="C115" s="2725"/>
      <c r="D115" s="2726"/>
      <c r="E115" s="653">
        <v>0</v>
      </c>
    </row>
    <row r="116" spans="1:5" ht="12.75">
      <c r="A116" s="2691" t="s">
        <v>927</v>
      </c>
      <c r="B116" s="2692"/>
      <c r="C116" s="2692"/>
      <c r="D116" s="2693"/>
      <c r="E116" s="1264">
        <f>E117</f>
        <v>0</v>
      </c>
    </row>
    <row r="117" spans="1:5" ht="9.75" customHeight="1">
      <c r="A117" s="2694" t="s">
        <v>1941</v>
      </c>
      <c r="B117" s="2692"/>
      <c r="C117" s="2692"/>
      <c r="D117" s="2693"/>
      <c r="E117" s="439">
        <f>E118</f>
        <v>0</v>
      </c>
    </row>
    <row r="118" spans="1:5" ht="12" customHeight="1">
      <c r="A118" s="2694" t="s">
        <v>1942</v>
      </c>
      <c r="B118" s="2692"/>
      <c r="C118" s="2692"/>
      <c r="D118" s="2693"/>
      <c r="E118" s="433">
        <f>E119-E122</f>
        <v>0</v>
      </c>
    </row>
    <row r="119" spans="1:5" ht="9.75" customHeight="1">
      <c r="A119" s="2695"/>
      <c r="B119" s="2696" t="s">
        <v>1943</v>
      </c>
      <c r="C119" s="2697"/>
      <c r="D119" s="2698"/>
      <c r="E119" s="434">
        <f>E120+E121</f>
        <v>0</v>
      </c>
    </row>
    <row r="120" spans="1:5" ht="11.25" customHeight="1">
      <c r="A120" s="2521"/>
      <c r="B120" s="2699" t="s">
        <v>1944</v>
      </c>
      <c r="C120" s="2687" t="s">
        <v>1945</v>
      </c>
      <c r="D120" s="2688"/>
      <c r="E120" s="634">
        <v>0</v>
      </c>
    </row>
    <row r="121" spans="1:5" ht="9.75" customHeight="1">
      <c r="A121" s="2521"/>
      <c r="B121" s="2700"/>
      <c r="C121" s="2701" t="s">
        <v>1520</v>
      </c>
      <c r="D121" s="2702"/>
      <c r="E121" s="653">
        <v>0</v>
      </c>
    </row>
    <row r="122" spans="1:5" ht="11.25" customHeight="1">
      <c r="A122" s="2521"/>
      <c r="B122" s="2703" t="s">
        <v>1946</v>
      </c>
      <c r="C122" s="2704"/>
      <c r="D122" s="2705"/>
      <c r="E122" s="1634">
        <f>E123+E124</f>
        <v>0</v>
      </c>
    </row>
    <row r="123" spans="1:5" ht="9.75" customHeight="1">
      <c r="A123" s="2521"/>
      <c r="B123" s="2699" t="s">
        <v>1944</v>
      </c>
      <c r="C123" s="2687" t="s">
        <v>1945</v>
      </c>
      <c r="D123" s="2688"/>
      <c r="E123" s="634">
        <v>0</v>
      </c>
    </row>
    <row r="124" spans="1:5" ht="10.5" customHeight="1" thickBot="1">
      <c r="A124" s="2522"/>
      <c r="B124" s="2706"/>
      <c r="C124" s="2689" t="s">
        <v>1520</v>
      </c>
      <c r="D124" s="2690"/>
      <c r="E124" s="794">
        <v>0</v>
      </c>
    </row>
    <row r="125" spans="1:5" ht="6" customHeight="1">
      <c r="A125" s="69"/>
      <c r="B125" s="69"/>
      <c r="C125" s="69"/>
      <c r="D125" s="69"/>
      <c r="E125" s="69"/>
    </row>
    <row r="126" spans="1:5" ht="9" customHeight="1">
      <c r="A126" s="69"/>
      <c r="B126" s="69"/>
      <c r="C126" s="69"/>
      <c r="D126" s="1512" t="s">
        <v>1947</v>
      </c>
      <c r="E126" s="69"/>
    </row>
    <row r="127" spans="1:5" ht="12.75">
      <c r="A127" s="69"/>
      <c r="B127" s="69"/>
      <c r="C127" s="69"/>
      <c r="D127" s="1512"/>
      <c r="E127" s="69"/>
    </row>
    <row r="128" spans="1:5" ht="12.75">
      <c r="A128" s="69"/>
      <c r="B128" s="69"/>
      <c r="C128" s="69"/>
      <c r="D128" s="69"/>
      <c r="E128" s="69"/>
    </row>
    <row r="129" spans="1:5" ht="12.75">
      <c r="A129" s="69"/>
      <c r="B129" s="69"/>
      <c r="C129" s="69"/>
      <c r="D129" s="69"/>
      <c r="E129" s="69"/>
    </row>
    <row r="130" spans="1:5" ht="12.75">
      <c r="A130" s="69"/>
      <c r="B130" s="69"/>
      <c r="C130" s="69"/>
      <c r="D130" s="69"/>
      <c r="E130" s="69"/>
    </row>
    <row r="131" spans="1:5" ht="12.75">
      <c r="A131" s="69"/>
      <c r="B131" s="69"/>
      <c r="C131" s="69"/>
      <c r="D131" s="69"/>
      <c r="E131" s="69"/>
    </row>
    <row r="132" spans="1:5" ht="12.75">
      <c r="A132" s="69"/>
      <c r="B132" s="69"/>
      <c r="C132" s="69"/>
      <c r="D132" s="69"/>
      <c r="E132" s="69"/>
    </row>
  </sheetData>
  <sheetProtection/>
  <mergeCells count="81">
    <mergeCell ref="D1:E1"/>
    <mergeCell ref="A2:E2"/>
    <mergeCell ref="A3:E3"/>
    <mergeCell ref="A4:E4"/>
    <mergeCell ref="A5:E5"/>
    <mergeCell ref="A7:E7"/>
    <mergeCell ref="A8:E8"/>
    <mergeCell ref="A9:E9"/>
    <mergeCell ref="A11:A12"/>
    <mergeCell ref="B11:D12"/>
    <mergeCell ref="E11:E12"/>
    <mergeCell ref="A13:D13"/>
    <mergeCell ref="B14:D14"/>
    <mergeCell ref="B15:D15"/>
    <mergeCell ref="B16:D16"/>
    <mergeCell ref="B17:D17"/>
    <mergeCell ref="B18:D18"/>
    <mergeCell ref="B19:D19"/>
    <mergeCell ref="B20:D20"/>
    <mergeCell ref="A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B42:D42"/>
    <mergeCell ref="B43:D43"/>
    <mergeCell ref="B44:D44"/>
    <mergeCell ref="B45:D45"/>
    <mergeCell ref="A46:A47"/>
    <mergeCell ref="B46:D46"/>
    <mergeCell ref="B47:D47"/>
    <mergeCell ref="B48:D48"/>
    <mergeCell ref="A49:A53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A63:D63"/>
    <mergeCell ref="B64:D64"/>
    <mergeCell ref="A65:A66"/>
    <mergeCell ref="B65:B66"/>
    <mergeCell ref="C65:D65"/>
    <mergeCell ref="C66:D66"/>
    <mergeCell ref="B122:D122"/>
    <mergeCell ref="B123:B124"/>
    <mergeCell ref="B67:C108"/>
    <mergeCell ref="A109:D109"/>
    <mergeCell ref="A112:D112"/>
    <mergeCell ref="A113:D113"/>
    <mergeCell ref="A114:D114"/>
    <mergeCell ref="A115:D115"/>
    <mergeCell ref="C123:D123"/>
    <mergeCell ref="C124:D124"/>
    <mergeCell ref="A116:D116"/>
    <mergeCell ref="A117:D117"/>
    <mergeCell ref="A118:D118"/>
    <mergeCell ref="A119:A124"/>
    <mergeCell ref="B119:D119"/>
    <mergeCell ref="B120:B121"/>
    <mergeCell ref="C120:D120"/>
    <mergeCell ref="C121:D1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1.8515625" style="0" customWidth="1"/>
    <col min="3" max="3" width="0.9921875" style="0" customWidth="1"/>
    <col min="4" max="4" width="65.140625" style="0" customWidth="1"/>
    <col min="5" max="5" width="8.57421875" style="0" customWidth="1"/>
    <col min="6" max="6" width="8.8515625" style="0" customWidth="1"/>
  </cols>
  <sheetData>
    <row r="1" spans="1:6" ht="12.75">
      <c r="A1" s="69"/>
      <c r="B1" s="69"/>
      <c r="C1" s="69"/>
      <c r="D1" s="2348" t="s">
        <v>1948</v>
      </c>
      <c r="E1" s="2348"/>
      <c r="F1" s="2349"/>
    </row>
    <row r="2" spans="1:6" ht="12.75">
      <c r="A2" s="2348" t="s">
        <v>180</v>
      </c>
      <c r="B2" s="2349"/>
      <c r="C2" s="2349"/>
      <c r="D2" s="2349"/>
      <c r="E2" s="2349"/>
      <c r="F2" s="2349"/>
    </row>
    <row r="3" spans="1:6" ht="12.75" customHeight="1">
      <c r="A3" s="2348" t="s">
        <v>1836</v>
      </c>
      <c r="B3" s="2349"/>
      <c r="C3" s="2349"/>
      <c r="D3" s="2349"/>
      <c r="E3" s="2349"/>
      <c r="F3" s="2349"/>
    </row>
    <row r="4" spans="1:6" ht="6.75" customHeight="1">
      <c r="A4" s="2348"/>
      <c r="B4" s="2349"/>
      <c r="C4" s="2349"/>
      <c r="D4" s="2349"/>
      <c r="E4" s="2349"/>
      <c r="F4" s="2349"/>
    </row>
    <row r="5" spans="1:6" ht="10.5" customHeight="1">
      <c r="A5" s="2348" t="s">
        <v>492</v>
      </c>
      <c r="B5" s="2351"/>
      <c r="C5" s="2351"/>
      <c r="D5" s="2351"/>
      <c r="E5" s="2351"/>
      <c r="F5" s="2351"/>
    </row>
    <row r="6" spans="1:6" ht="6" customHeight="1">
      <c r="A6" s="69"/>
      <c r="B6" s="69"/>
      <c r="C6" s="69"/>
      <c r="D6" s="69"/>
      <c r="E6" s="69"/>
      <c r="F6" s="1543"/>
    </row>
    <row r="7" spans="1:6" ht="14.25">
      <c r="A7" s="2686" t="s">
        <v>1837</v>
      </c>
      <c r="B7" s="2686"/>
      <c r="C7" s="2686"/>
      <c r="D7" s="2686"/>
      <c r="E7" s="2686"/>
      <c r="F7" s="2686"/>
    </row>
    <row r="8" spans="1:6" ht="13.5" customHeight="1">
      <c r="A8" s="2686" t="s">
        <v>1838</v>
      </c>
      <c r="B8" s="2686"/>
      <c r="C8" s="2686"/>
      <c r="D8" s="2686"/>
      <c r="E8" s="2686"/>
      <c r="F8" s="2686"/>
    </row>
    <row r="9" spans="1:6" ht="13.5" customHeight="1">
      <c r="A9" s="2686" t="s">
        <v>1949</v>
      </c>
      <c r="B9" s="2686"/>
      <c r="C9" s="2686"/>
      <c r="D9" s="2686"/>
      <c r="E9" s="2686"/>
      <c r="F9" s="2686"/>
    </row>
    <row r="10" spans="1:6" ht="12" customHeight="1" thickBot="1">
      <c r="A10" s="1545"/>
      <c r="B10" s="1545"/>
      <c r="C10" s="1545"/>
      <c r="D10" s="1545"/>
      <c r="E10" s="1545"/>
      <c r="F10" s="1090" t="s">
        <v>1785</v>
      </c>
    </row>
    <row r="11" spans="1:6" ht="12" customHeight="1">
      <c r="A11" s="2825" t="s">
        <v>514</v>
      </c>
      <c r="B11" s="2827" t="s">
        <v>515</v>
      </c>
      <c r="C11" s="2828"/>
      <c r="D11" s="2829"/>
      <c r="E11" s="2842" t="s">
        <v>1374</v>
      </c>
      <c r="F11" s="2843"/>
    </row>
    <row r="12" spans="1:6" ht="33" customHeight="1" thickBot="1">
      <c r="A12" s="2826"/>
      <c r="B12" s="2830"/>
      <c r="C12" s="2830"/>
      <c r="D12" s="2831"/>
      <c r="E12" s="1635" t="s">
        <v>1375</v>
      </c>
      <c r="F12" s="1636" t="s">
        <v>1376</v>
      </c>
    </row>
    <row r="13" spans="1:6" ht="19.5" thickBot="1">
      <c r="A13" s="2832" t="s">
        <v>1840</v>
      </c>
      <c r="B13" s="2814"/>
      <c r="C13" s="2814"/>
      <c r="D13" s="2815"/>
      <c r="E13" s="1546">
        <f>E14+E42</f>
        <v>176692</v>
      </c>
      <c r="F13" s="1546">
        <f>F14+F42</f>
        <v>106719</v>
      </c>
    </row>
    <row r="14" spans="1:6" ht="13.5" thickBot="1">
      <c r="A14" s="76" t="s">
        <v>517</v>
      </c>
      <c r="B14" s="2813" t="s">
        <v>518</v>
      </c>
      <c r="C14" s="2814"/>
      <c r="D14" s="2815"/>
      <c r="E14" s="1547">
        <f>E21+E39</f>
        <v>6692</v>
      </c>
      <c r="F14" s="1547">
        <f>F21+F39</f>
        <v>6719</v>
      </c>
    </row>
    <row r="15" spans="1:6" ht="13.5" thickBot="1">
      <c r="A15" s="76" t="s">
        <v>537</v>
      </c>
      <c r="B15" s="2816" t="s">
        <v>1841</v>
      </c>
      <c r="C15" s="2817"/>
      <c r="D15" s="2818"/>
      <c r="E15" s="1547">
        <f>E16</f>
        <v>2517</v>
      </c>
      <c r="F15" s="1547">
        <f>F16</f>
        <v>2517</v>
      </c>
    </row>
    <row r="16" spans="1:6" ht="16.5" customHeight="1">
      <c r="A16" s="109" t="s">
        <v>539</v>
      </c>
      <c r="B16" s="2819" t="s">
        <v>540</v>
      </c>
      <c r="C16" s="2820"/>
      <c r="D16" s="2821"/>
      <c r="E16" s="1548">
        <f>E17+E18+E19+E20</f>
        <v>2517</v>
      </c>
      <c r="F16" s="1548">
        <f>F17+F18+F19+F20</f>
        <v>2517</v>
      </c>
    </row>
    <row r="17" spans="1:6" ht="30.75" customHeight="1">
      <c r="A17" s="1549" t="s">
        <v>541</v>
      </c>
      <c r="B17" s="2822" t="s">
        <v>542</v>
      </c>
      <c r="C17" s="2823"/>
      <c r="D17" s="2824"/>
      <c r="E17" s="1637">
        <v>2517</v>
      </c>
      <c r="F17" s="1637">
        <v>2517</v>
      </c>
    </row>
    <row r="18" spans="1:6" ht="33" customHeight="1">
      <c r="A18" s="1549" t="s">
        <v>545</v>
      </c>
      <c r="B18" s="2822" t="s">
        <v>546</v>
      </c>
      <c r="C18" s="2823"/>
      <c r="D18" s="2824"/>
      <c r="E18" s="1550"/>
      <c r="F18" s="1550"/>
    </row>
    <row r="19" spans="1:6" ht="30.75" customHeight="1">
      <c r="A19" s="1549" t="s">
        <v>549</v>
      </c>
      <c r="B19" s="2822" t="s">
        <v>550</v>
      </c>
      <c r="C19" s="2823"/>
      <c r="D19" s="2824"/>
      <c r="E19" s="1550"/>
      <c r="F19" s="1550"/>
    </row>
    <row r="20" spans="1:6" ht="31.5" customHeight="1" thickBot="1">
      <c r="A20" s="118" t="s">
        <v>553</v>
      </c>
      <c r="B20" s="2802" t="s">
        <v>554</v>
      </c>
      <c r="C20" s="2803"/>
      <c r="D20" s="2804"/>
      <c r="E20" s="1551"/>
      <c r="F20" s="1551"/>
    </row>
    <row r="21" spans="1:6" ht="15.75" thickBot="1">
      <c r="A21" s="1889" t="s">
        <v>607</v>
      </c>
      <c r="B21" s="1890"/>
      <c r="C21" s="2718"/>
      <c r="D21" s="2719"/>
      <c r="E21" s="1547">
        <f>E15</f>
        <v>2517</v>
      </c>
      <c r="F21" s="1547">
        <f>F15</f>
        <v>2517</v>
      </c>
    </row>
    <row r="22" spans="1:6" ht="14.25">
      <c r="A22" s="1552"/>
      <c r="B22" s="1553"/>
      <c r="C22" s="1554"/>
      <c r="D22" s="1554"/>
      <c r="E22" s="1555"/>
      <c r="F22" s="1555"/>
    </row>
    <row r="23" spans="1:6" ht="12.75">
      <c r="A23" s="1556" t="s">
        <v>1842</v>
      </c>
      <c r="B23" s="2805" t="s">
        <v>610</v>
      </c>
      <c r="C23" s="2692"/>
      <c r="D23" s="2693"/>
      <c r="E23" s="1557">
        <f>E24+E25+E26+E27</f>
        <v>3507</v>
      </c>
      <c r="F23" s="1557">
        <f>F24+F25+F26+F27</f>
        <v>3507</v>
      </c>
    </row>
    <row r="24" spans="1:6" ht="44.25" customHeight="1">
      <c r="A24" s="1558" t="s">
        <v>1843</v>
      </c>
      <c r="B24" s="2806" t="s">
        <v>1844</v>
      </c>
      <c r="C24" s="2786"/>
      <c r="D24" s="2787"/>
      <c r="E24" s="1559">
        <v>2957</v>
      </c>
      <c r="F24" s="1559">
        <v>2957</v>
      </c>
    </row>
    <row r="25" spans="1:6" ht="33.75" customHeight="1">
      <c r="A25" s="1560" t="s">
        <v>1845</v>
      </c>
      <c r="B25" s="2807" t="s">
        <v>627</v>
      </c>
      <c r="C25" s="2808"/>
      <c r="D25" s="2809"/>
      <c r="E25" s="1550">
        <v>550</v>
      </c>
      <c r="F25" s="1550">
        <v>550</v>
      </c>
    </row>
    <row r="26" spans="1:6" ht="45" customHeight="1">
      <c r="A26" s="1560" t="s">
        <v>1846</v>
      </c>
      <c r="B26" s="2810" t="s">
        <v>643</v>
      </c>
      <c r="C26" s="2811"/>
      <c r="D26" s="2812"/>
      <c r="E26" s="1550"/>
      <c r="F26" s="1550"/>
    </row>
    <row r="27" spans="1:6" ht="23.25" customHeight="1">
      <c r="A27" s="199" t="s">
        <v>1847</v>
      </c>
      <c r="B27" s="2791" t="s">
        <v>649</v>
      </c>
      <c r="C27" s="2792"/>
      <c r="D27" s="2793"/>
      <c r="E27" s="1561"/>
      <c r="F27" s="1561"/>
    </row>
    <row r="28" spans="1:6" ht="14.25" customHeight="1">
      <c r="A28" s="1556" t="s">
        <v>1848</v>
      </c>
      <c r="B28" s="2794" t="s">
        <v>671</v>
      </c>
      <c r="C28" s="2692"/>
      <c r="D28" s="2693"/>
      <c r="E28" s="1557">
        <f>E29</f>
        <v>0</v>
      </c>
      <c r="F28" s="1557">
        <f>F29</f>
        <v>0</v>
      </c>
    </row>
    <row r="29" spans="1:6" ht="23.25" customHeight="1">
      <c r="A29" s="235" t="s">
        <v>1849</v>
      </c>
      <c r="B29" s="2795" t="s">
        <v>677</v>
      </c>
      <c r="C29" s="2796"/>
      <c r="D29" s="2797"/>
      <c r="E29" s="1562"/>
      <c r="F29" s="1562"/>
    </row>
    <row r="30" spans="1:6" ht="12.75">
      <c r="A30" s="1556" t="s">
        <v>1850</v>
      </c>
      <c r="B30" s="2794" t="s">
        <v>693</v>
      </c>
      <c r="C30" s="2447"/>
      <c r="D30" s="2798"/>
      <c r="E30" s="1557">
        <f>E31</f>
        <v>0</v>
      </c>
      <c r="F30" s="1557">
        <f>F31</f>
        <v>0</v>
      </c>
    </row>
    <row r="31" spans="1:6" ht="67.5" customHeight="1">
      <c r="A31" s="100" t="s">
        <v>1851</v>
      </c>
      <c r="B31" s="2799" t="s">
        <v>1852</v>
      </c>
      <c r="C31" s="2800"/>
      <c r="D31" s="2801"/>
      <c r="E31" s="1562">
        <v>0</v>
      </c>
      <c r="F31" s="1562">
        <v>0</v>
      </c>
    </row>
    <row r="32" spans="1:6" ht="12.75">
      <c r="A32" s="1556" t="s">
        <v>1853</v>
      </c>
      <c r="B32" s="2794" t="s">
        <v>721</v>
      </c>
      <c r="C32" s="2692"/>
      <c r="D32" s="2693"/>
      <c r="E32" s="1557">
        <f>E33</f>
        <v>668</v>
      </c>
      <c r="F32" s="1557">
        <f>F33</f>
        <v>695</v>
      </c>
    </row>
    <row r="33" spans="1:6" ht="24.75" customHeight="1">
      <c r="A33" s="199" t="s">
        <v>1854</v>
      </c>
      <c r="B33" s="2781" t="s">
        <v>725</v>
      </c>
      <c r="C33" s="2782"/>
      <c r="D33" s="2783"/>
      <c r="E33" s="1562">
        <v>668</v>
      </c>
      <c r="F33" s="1562">
        <v>695</v>
      </c>
    </row>
    <row r="34" spans="1:6" ht="12.75">
      <c r="A34" s="1556" t="s">
        <v>1855</v>
      </c>
      <c r="B34" s="2784" t="s">
        <v>728</v>
      </c>
      <c r="C34" s="2692"/>
      <c r="D34" s="2693"/>
      <c r="E34" s="1557">
        <f>E35+E36</f>
        <v>0</v>
      </c>
      <c r="F34" s="1557">
        <f>F35+F36</f>
        <v>0</v>
      </c>
    </row>
    <row r="35" spans="1:6" ht="52.5" customHeight="1">
      <c r="A35" s="270" t="s">
        <v>772</v>
      </c>
      <c r="B35" s="2785" t="s">
        <v>1856</v>
      </c>
      <c r="C35" s="2786"/>
      <c r="D35" s="2787"/>
      <c r="E35" s="1559"/>
      <c r="F35" s="1559"/>
    </row>
    <row r="36" spans="1:6" ht="30" customHeight="1">
      <c r="A36" s="275" t="s">
        <v>778</v>
      </c>
      <c r="B36" s="2788" t="s">
        <v>1857</v>
      </c>
      <c r="C36" s="2725"/>
      <c r="D36" s="2726"/>
      <c r="E36" s="1561"/>
      <c r="F36" s="1561"/>
    </row>
    <row r="37" spans="1:6" ht="15" customHeight="1">
      <c r="A37" s="1563" t="s">
        <v>1858</v>
      </c>
      <c r="B37" s="2789" t="s">
        <v>797</v>
      </c>
      <c r="C37" s="2692"/>
      <c r="D37" s="2693"/>
      <c r="E37" s="1557">
        <f>E38</f>
        <v>0</v>
      </c>
      <c r="F37" s="1557">
        <f>F38</f>
        <v>0</v>
      </c>
    </row>
    <row r="38" spans="1:6" ht="25.5" customHeight="1" thickBot="1">
      <c r="A38" s="1564" t="s">
        <v>1859</v>
      </c>
      <c r="B38" s="2790" t="s">
        <v>1860</v>
      </c>
      <c r="C38" s="2335"/>
      <c r="D38" s="2765"/>
      <c r="E38" s="1565"/>
      <c r="F38" s="1565"/>
    </row>
    <row r="39" spans="1:6" ht="15.75" thickBot="1">
      <c r="A39" s="2763" t="s">
        <v>804</v>
      </c>
      <c r="B39" s="2764"/>
      <c r="C39" s="2335"/>
      <c r="D39" s="2765"/>
      <c r="E39" s="1566">
        <f>E23+E28+E30+E32+E34+E37</f>
        <v>4175</v>
      </c>
      <c r="F39" s="1566">
        <f>F23+F28+F30+F32+F34+F37</f>
        <v>4202</v>
      </c>
    </row>
    <row r="40" spans="1:6" ht="14.25">
      <c r="A40" s="1567"/>
      <c r="B40" s="1568"/>
      <c r="C40" s="1569"/>
      <c r="D40" s="1570" t="s">
        <v>1755</v>
      </c>
      <c r="E40" s="1571"/>
      <c r="F40" s="1571"/>
    </row>
    <row r="41" spans="1:6" ht="27.75" customHeight="1">
      <c r="A41" s="1567"/>
      <c r="B41" s="1568"/>
      <c r="C41" s="1569"/>
      <c r="D41" s="1569"/>
      <c r="E41" s="1571"/>
      <c r="F41" s="1571"/>
    </row>
    <row r="42" spans="1:6" ht="32.25" customHeight="1" thickBot="1">
      <c r="A42" s="1572" t="s">
        <v>805</v>
      </c>
      <c r="B42" s="2766" t="s">
        <v>806</v>
      </c>
      <c r="C42" s="2767"/>
      <c r="D42" s="2768"/>
      <c r="E42" s="1573">
        <f>E43+E57</f>
        <v>170000</v>
      </c>
      <c r="F42" s="1573">
        <f>F43+F57</f>
        <v>100000</v>
      </c>
    </row>
    <row r="43" spans="1:6" ht="25.5" customHeight="1" thickBot="1">
      <c r="A43" s="378" t="s">
        <v>808</v>
      </c>
      <c r="B43" s="2769" t="s">
        <v>809</v>
      </c>
      <c r="C43" s="2770"/>
      <c r="D43" s="2771"/>
      <c r="E43" s="1574">
        <f>E44+E54</f>
        <v>170000</v>
      </c>
      <c r="F43" s="1574">
        <f>F44+F54</f>
        <v>100000</v>
      </c>
    </row>
    <row r="44" spans="1:6" ht="24.75" customHeight="1">
      <c r="A44" s="1575" t="s">
        <v>1861</v>
      </c>
      <c r="B44" s="2772" t="s">
        <v>815</v>
      </c>
      <c r="C44" s="2773"/>
      <c r="D44" s="2774"/>
      <c r="E44" s="1576">
        <f>E45+E48</f>
        <v>170000</v>
      </c>
      <c r="F44" s="1576">
        <f>F45+F48</f>
        <v>100000</v>
      </c>
    </row>
    <row r="45" spans="1:6" ht="22.5" customHeight="1">
      <c r="A45" s="197" t="s">
        <v>816</v>
      </c>
      <c r="B45" s="2775" t="s">
        <v>817</v>
      </c>
      <c r="C45" s="2742"/>
      <c r="D45" s="2743"/>
      <c r="E45" s="1577">
        <f>E46+E47</f>
        <v>0</v>
      </c>
      <c r="F45" s="1577">
        <f>F46+F47</f>
        <v>0</v>
      </c>
    </row>
    <row r="46" spans="1:6" ht="21" customHeight="1">
      <c r="A46" s="2776" t="s">
        <v>818</v>
      </c>
      <c r="B46" s="2777" t="s">
        <v>1862</v>
      </c>
      <c r="C46" s="2778"/>
      <c r="D46" s="2779"/>
      <c r="E46" s="1550"/>
      <c r="F46" s="1550"/>
    </row>
    <row r="47" spans="1:6" ht="25.5" customHeight="1">
      <c r="A47" s="1881"/>
      <c r="B47" s="2780" t="s">
        <v>1950</v>
      </c>
      <c r="C47" s="2725"/>
      <c r="D47" s="2726"/>
      <c r="E47" s="1561"/>
      <c r="F47" s="1561"/>
    </row>
    <row r="48" spans="1:6" ht="49.5" customHeight="1">
      <c r="A48" s="197" t="s">
        <v>1864</v>
      </c>
      <c r="B48" s="2754" t="s">
        <v>1865</v>
      </c>
      <c r="C48" s="2742"/>
      <c r="D48" s="2743"/>
      <c r="E48" s="1577">
        <f>E49+E50+E51+E52+E53</f>
        <v>170000</v>
      </c>
      <c r="F48" s="1577">
        <f>F49+F50+F51+F52+F53</f>
        <v>100000</v>
      </c>
    </row>
    <row r="49" spans="1:6" ht="20.25" customHeight="1">
      <c r="A49" s="1872" t="s">
        <v>818</v>
      </c>
      <c r="B49" s="2755" t="s">
        <v>1866</v>
      </c>
      <c r="C49" s="2756"/>
      <c r="D49" s="2757"/>
      <c r="E49" s="1578">
        <v>50000</v>
      </c>
      <c r="F49" s="1578">
        <v>60000</v>
      </c>
    </row>
    <row r="50" spans="1:6" ht="23.25" customHeight="1">
      <c r="A50" s="1892"/>
      <c r="B50" s="2755" t="s">
        <v>1867</v>
      </c>
      <c r="C50" s="2756"/>
      <c r="D50" s="2757"/>
      <c r="E50" s="1578">
        <v>40000</v>
      </c>
      <c r="F50" s="1578">
        <v>40000</v>
      </c>
    </row>
    <row r="51" spans="1:6" ht="22.5" customHeight="1">
      <c r="A51" s="1892"/>
      <c r="B51" s="2755" t="s">
        <v>1868</v>
      </c>
      <c r="C51" s="2756"/>
      <c r="D51" s="2757"/>
      <c r="E51" s="1550">
        <v>80000</v>
      </c>
      <c r="F51" s="1550"/>
    </row>
    <row r="52" spans="1:6" ht="44.25" customHeight="1">
      <c r="A52" s="1892"/>
      <c r="B52" s="2758" t="s">
        <v>1869</v>
      </c>
      <c r="C52" s="2759"/>
      <c r="D52" s="2760"/>
      <c r="E52" s="1550"/>
      <c r="F52" s="1550"/>
    </row>
    <row r="53" spans="1:6" ht="23.25" customHeight="1">
      <c r="A53" s="1893"/>
      <c r="B53" s="2761" t="s">
        <v>1870</v>
      </c>
      <c r="C53" s="2762"/>
      <c r="D53" s="2737"/>
      <c r="E53" s="1561"/>
      <c r="F53" s="1561"/>
    </row>
    <row r="54" spans="1:6" ht="24.75" customHeight="1">
      <c r="A54" s="359" t="s">
        <v>879</v>
      </c>
      <c r="B54" s="2738" t="s">
        <v>880</v>
      </c>
      <c r="C54" s="2739"/>
      <c r="D54" s="2740"/>
      <c r="E54" s="1557">
        <f>E55</f>
        <v>0</v>
      </c>
      <c r="F54" s="1557">
        <f>F55</f>
        <v>0</v>
      </c>
    </row>
    <row r="55" spans="1:6" ht="28.5" customHeight="1">
      <c r="A55" s="197" t="s">
        <v>1871</v>
      </c>
      <c r="B55" s="2741" t="s">
        <v>1872</v>
      </c>
      <c r="C55" s="2742"/>
      <c r="D55" s="2743"/>
      <c r="E55" s="1577">
        <f>E56</f>
        <v>0</v>
      </c>
      <c r="F55" s="1577">
        <f>F56</f>
        <v>0</v>
      </c>
    </row>
    <row r="56" spans="1:6" ht="37.5" customHeight="1" thickBot="1">
      <c r="A56" s="1564" t="s">
        <v>1873</v>
      </c>
      <c r="B56" s="2744" t="s">
        <v>1874</v>
      </c>
      <c r="C56" s="2745"/>
      <c r="D56" s="2746"/>
      <c r="E56" s="1565"/>
      <c r="F56" s="1565"/>
    </row>
    <row r="57" spans="1:6" ht="22.5" customHeight="1" thickBot="1">
      <c r="A57" s="378" t="s">
        <v>889</v>
      </c>
      <c r="B57" s="2747" t="s">
        <v>890</v>
      </c>
      <c r="C57" s="2718"/>
      <c r="D57" s="2719"/>
      <c r="E57" s="1574">
        <f>E58</f>
        <v>0</v>
      </c>
      <c r="F57" s="1574">
        <f>F58</f>
        <v>0</v>
      </c>
    </row>
    <row r="58" spans="1:6" ht="24" customHeight="1">
      <c r="A58" s="1579" t="s">
        <v>891</v>
      </c>
      <c r="B58" s="2748" t="s">
        <v>892</v>
      </c>
      <c r="C58" s="2749"/>
      <c r="D58" s="2750"/>
      <c r="E58" s="1580">
        <f>E59</f>
        <v>0</v>
      </c>
      <c r="F58" s="1580">
        <f>F59</f>
        <v>0</v>
      </c>
    </row>
    <row r="59" spans="1:6" ht="42" customHeight="1" thickBot="1">
      <c r="A59" s="1581" t="s">
        <v>1875</v>
      </c>
      <c r="B59" s="2751" t="s">
        <v>894</v>
      </c>
      <c r="C59" s="2752"/>
      <c r="D59" s="2753"/>
      <c r="E59" s="1582"/>
      <c r="F59" s="1582"/>
    </row>
    <row r="60" spans="1:6" ht="9.75" customHeight="1">
      <c r="A60" s="800"/>
      <c r="B60" s="1583"/>
      <c r="C60" s="445"/>
      <c r="D60" s="1584"/>
      <c r="E60" s="1585"/>
      <c r="F60" s="1585"/>
    </row>
    <row r="61" spans="1:6" ht="7.5" customHeight="1">
      <c r="A61" s="800"/>
      <c r="B61" s="1583"/>
      <c r="C61" s="445"/>
      <c r="D61" s="1584"/>
      <c r="E61" s="1585"/>
      <c r="F61" s="1585"/>
    </row>
    <row r="62" spans="1:6" ht="13.5" thickBot="1">
      <c r="A62" s="800"/>
      <c r="B62" s="1583"/>
      <c r="C62" s="445"/>
      <c r="D62" s="445"/>
      <c r="E62" s="1585"/>
      <c r="F62" s="1585"/>
    </row>
    <row r="63" spans="1:6" ht="31.5" customHeight="1" thickBot="1">
      <c r="A63" s="2832" t="s">
        <v>1876</v>
      </c>
      <c r="B63" s="2814"/>
      <c r="C63" s="2814"/>
      <c r="D63" s="2814"/>
      <c r="E63" s="1638">
        <f>E64</f>
        <v>176692</v>
      </c>
      <c r="F63" s="1638">
        <f>F64</f>
        <v>106719</v>
      </c>
    </row>
    <row r="64" spans="1:6" ht="36.75" customHeight="1">
      <c r="A64" s="1587" t="s">
        <v>1877</v>
      </c>
      <c r="B64" s="2729" t="s">
        <v>1059</v>
      </c>
      <c r="C64" s="2307"/>
      <c r="D64" s="2730"/>
      <c r="E64" s="1588">
        <f>E65+E66</f>
        <v>176692</v>
      </c>
      <c r="F64" s="1588">
        <f>F65+F66</f>
        <v>106719</v>
      </c>
    </row>
    <row r="65" spans="1:6" ht="12.75">
      <c r="A65" s="2731" t="s">
        <v>1877</v>
      </c>
      <c r="B65" s="2732" t="s">
        <v>994</v>
      </c>
      <c r="C65" s="2734" t="s">
        <v>1520</v>
      </c>
      <c r="D65" s="2735"/>
      <c r="E65" s="1589">
        <f>E69+E75+E80+E91+E104</f>
        <v>6691.9999999999945</v>
      </c>
      <c r="F65" s="1589">
        <f>F69+F75+F80+F91+F104</f>
        <v>6718.999999999998</v>
      </c>
    </row>
    <row r="66" spans="1:6" ht="12.75">
      <c r="A66" s="1893"/>
      <c r="B66" s="2733"/>
      <c r="C66" s="2736" t="s">
        <v>1878</v>
      </c>
      <c r="D66" s="2737"/>
      <c r="E66" s="1590">
        <f>E68+E74+E79+E90+E103</f>
        <v>170000</v>
      </c>
      <c r="F66" s="1590">
        <f>F68+F74+F79+F90+F103</f>
        <v>100000</v>
      </c>
    </row>
    <row r="67" spans="1:6" ht="15" customHeight="1">
      <c r="A67" s="1591" t="s">
        <v>1879</v>
      </c>
      <c r="B67" s="2833" t="s">
        <v>1880</v>
      </c>
      <c r="C67" s="2834"/>
      <c r="D67" s="1593" t="s">
        <v>1881</v>
      </c>
      <c r="E67" s="1594">
        <f>E68+E69</f>
        <v>41079.99999999999</v>
      </c>
      <c r="F67" s="1594">
        <f>F68+F69</f>
        <v>45814.299999999996</v>
      </c>
    </row>
    <row r="68" spans="1:6" ht="12.75">
      <c r="A68" s="1595" t="s">
        <v>1882</v>
      </c>
      <c r="B68" s="2835"/>
      <c r="C68" s="2836"/>
      <c r="D68" s="1039" t="s">
        <v>1883</v>
      </c>
      <c r="E68" s="1596">
        <v>40000</v>
      </c>
      <c r="F68" s="1596">
        <v>40000</v>
      </c>
    </row>
    <row r="69" spans="1:6" ht="12.75">
      <c r="A69" s="1597" t="s">
        <v>1951</v>
      </c>
      <c r="B69" s="2835"/>
      <c r="C69" s="2836"/>
      <c r="D69" s="864" t="s">
        <v>1885</v>
      </c>
      <c r="E69" s="1598">
        <f>E70+E71+E72</f>
        <v>1079.999999999994</v>
      </c>
      <c r="F69" s="1598">
        <f>F70+F71+F72</f>
        <v>5814.299999999997</v>
      </c>
    </row>
    <row r="70" spans="1:6" ht="12.75">
      <c r="A70" s="1595" t="s">
        <v>1886</v>
      </c>
      <c r="B70" s="2835"/>
      <c r="C70" s="2836"/>
      <c r="D70" s="1599" t="s">
        <v>1887</v>
      </c>
      <c r="E70" s="1600">
        <v>404.1</v>
      </c>
      <c r="F70" s="1600">
        <v>404.1</v>
      </c>
    </row>
    <row r="71" spans="1:6" ht="12.75">
      <c r="A71" s="1595" t="s">
        <v>1888</v>
      </c>
      <c r="B71" s="2835"/>
      <c r="C71" s="2836"/>
      <c r="D71" s="1601" t="s">
        <v>1889</v>
      </c>
      <c r="E71" s="1602">
        <v>675.8999999999942</v>
      </c>
      <c r="F71" s="1602">
        <v>5410.199999999997</v>
      </c>
    </row>
    <row r="72" spans="1:6" ht="21">
      <c r="A72" s="1595" t="s">
        <v>1890</v>
      </c>
      <c r="B72" s="2835"/>
      <c r="C72" s="2836"/>
      <c r="D72" s="1604" t="s">
        <v>1891</v>
      </c>
      <c r="E72" s="1602"/>
      <c r="F72" s="1602"/>
    </row>
    <row r="73" spans="1:6" ht="12.75">
      <c r="A73" s="1587" t="s">
        <v>1892</v>
      </c>
      <c r="B73" s="2835"/>
      <c r="C73" s="2836"/>
      <c r="D73" s="1593" t="s">
        <v>1893</v>
      </c>
      <c r="E73" s="1594">
        <f>E74+E75</f>
        <v>50602.8</v>
      </c>
      <c r="F73" s="1594">
        <f>F74+F75</f>
        <v>60606.1</v>
      </c>
    </row>
    <row r="74" spans="1:6" ht="12.75">
      <c r="A74" s="1595" t="s">
        <v>1894</v>
      </c>
      <c r="B74" s="2835"/>
      <c r="C74" s="2836"/>
      <c r="D74" s="1599" t="s">
        <v>1895</v>
      </c>
      <c r="E74" s="1600">
        <v>50000</v>
      </c>
      <c r="F74" s="1600">
        <v>60000</v>
      </c>
    </row>
    <row r="75" spans="1:6" ht="12.75">
      <c r="A75" s="1609" t="s">
        <v>1896</v>
      </c>
      <c r="B75" s="2837"/>
      <c r="C75" s="2838"/>
      <c r="D75" s="1604" t="s">
        <v>1897</v>
      </c>
      <c r="E75" s="1625">
        <v>602.8</v>
      </c>
      <c r="F75" s="1625">
        <v>606.1</v>
      </c>
    </row>
    <row r="76" spans="1:6" ht="12.75">
      <c r="A76" s="894"/>
      <c r="B76" s="1592"/>
      <c r="C76" s="1592"/>
      <c r="D76" s="1639"/>
      <c r="E76" s="1640"/>
      <c r="F76" s="1640"/>
    </row>
    <row r="77" spans="1:6" ht="66" customHeight="1">
      <c r="A77" s="1641"/>
      <c r="B77" s="686"/>
      <c r="C77" s="686"/>
      <c r="D77" s="1642" t="s">
        <v>1756</v>
      </c>
      <c r="E77" s="1643"/>
      <c r="F77" s="1643"/>
    </row>
    <row r="78" spans="1:6" ht="15.75" customHeight="1">
      <c r="A78" s="1644" t="s">
        <v>1952</v>
      </c>
      <c r="B78" s="2839" t="s">
        <v>1880</v>
      </c>
      <c r="C78" s="2836"/>
      <c r="D78" s="1645" t="s">
        <v>1899</v>
      </c>
      <c r="E78" s="1646">
        <f>E79+E80</f>
        <v>84345.6</v>
      </c>
      <c r="F78" s="1646">
        <f>F79+F80</f>
        <v>135</v>
      </c>
    </row>
    <row r="79" spans="1:6" ht="12.75">
      <c r="A79" s="1607"/>
      <c r="B79" s="2835"/>
      <c r="C79" s="2836"/>
      <c r="D79" s="533" t="s">
        <v>1454</v>
      </c>
      <c r="E79" s="1608">
        <f>E82+E87</f>
        <v>80000</v>
      </c>
      <c r="F79" s="1608">
        <f>F82+F87</f>
        <v>0</v>
      </c>
    </row>
    <row r="80" spans="1:6" ht="12.75">
      <c r="A80" s="1609"/>
      <c r="B80" s="2835"/>
      <c r="C80" s="2836"/>
      <c r="D80" s="729" t="s">
        <v>1520</v>
      </c>
      <c r="E80" s="1610">
        <f>E83+E88</f>
        <v>4345.6</v>
      </c>
      <c r="F80" s="1610">
        <f>F83+F88</f>
        <v>135</v>
      </c>
    </row>
    <row r="81" spans="1:6" ht="12.75">
      <c r="A81" s="1611" t="s">
        <v>1900</v>
      </c>
      <c r="B81" s="2835"/>
      <c r="C81" s="2836"/>
      <c r="D81" s="1612" t="s">
        <v>1901</v>
      </c>
      <c r="E81" s="1598">
        <f>E84+E85</f>
        <v>4210.6</v>
      </c>
      <c r="F81" s="1598">
        <f>F84+F85</f>
        <v>0</v>
      </c>
    </row>
    <row r="82" spans="1:6" ht="12.75">
      <c r="A82" s="1613" t="s">
        <v>1902</v>
      </c>
      <c r="B82" s="2835"/>
      <c r="C82" s="2836"/>
      <c r="D82" s="1614" t="s">
        <v>1903</v>
      </c>
      <c r="E82" s="1596">
        <v>80000</v>
      </c>
      <c r="F82" s="1596"/>
    </row>
    <row r="83" spans="1:6" ht="12.75">
      <c r="A83" s="1615"/>
      <c r="B83" s="2835"/>
      <c r="C83" s="2836"/>
      <c r="D83" s="1616" t="s">
        <v>1904</v>
      </c>
      <c r="E83" s="1598">
        <f>E84+E85</f>
        <v>4210.6</v>
      </c>
      <c r="F83" s="1598">
        <f>F84+F85</f>
        <v>0</v>
      </c>
    </row>
    <row r="84" spans="1:6" ht="12.75">
      <c r="A84" s="1607" t="s">
        <v>1905</v>
      </c>
      <c r="B84" s="2835"/>
      <c r="C84" s="2836"/>
      <c r="D84" s="1617" t="s">
        <v>1507</v>
      </c>
      <c r="E84" s="1600">
        <v>4210.6</v>
      </c>
      <c r="F84" s="1600"/>
    </row>
    <row r="85" spans="1:6" ht="12.75">
      <c r="A85" s="1609" t="s">
        <v>1906</v>
      </c>
      <c r="B85" s="2835"/>
      <c r="C85" s="2836"/>
      <c r="D85" s="1618" t="s">
        <v>1509</v>
      </c>
      <c r="E85" s="1578"/>
      <c r="F85" s="1578"/>
    </row>
    <row r="86" spans="1:6" ht="22.5">
      <c r="A86" s="1611" t="s">
        <v>1907</v>
      </c>
      <c r="B86" s="2835"/>
      <c r="C86" s="2836"/>
      <c r="D86" s="1619" t="s">
        <v>1908</v>
      </c>
      <c r="E86" s="1598">
        <f>E87+E88</f>
        <v>135</v>
      </c>
      <c r="F86" s="1598">
        <f>F87+F88</f>
        <v>135</v>
      </c>
    </row>
    <row r="87" spans="1:6" ht="12.75">
      <c r="A87" s="1613" t="s">
        <v>1909</v>
      </c>
      <c r="B87" s="2835"/>
      <c r="C87" s="2836"/>
      <c r="D87" s="1232" t="s">
        <v>1910</v>
      </c>
      <c r="E87" s="1578"/>
      <c r="F87" s="1578"/>
    </row>
    <row r="88" spans="1:6" ht="11.25" customHeight="1">
      <c r="A88" s="1609" t="s">
        <v>1911</v>
      </c>
      <c r="B88" s="2835"/>
      <c r="C88" s="2836"/>
      <c r="D88" s="549" t="s">
        <v>1066</v>
      </c>
      <c r="E88" s="1602">
        <v>135</v>
      </c>
      <c r="F88" s="1602">
        <v>135</v>
      </c>
    </row>
    <row r="89" spans="1:6" ht="12.75">
      <c r="A89" s="1606" t="s">
        <v>1912</v>
      </c>
      <c r="B89" s="2835"/>
      <c r="C89" s="2836"/>
      <c r="D89" s="1593" t="s">
        <v>1913</v>
      </c>
      <c r="E89" s="1594">
        <f>E90+E91</f>
        <v>500</v>
      </c>
      <c r="F89" s="1594">
        <f>F90+F91</f>
        <v>0</v>
      </c>
    </row>
    <row r="90" spans="1:6" ht="10.5" customHeight="1">
      <c r="A90" s="1607"/>
      <c r="B90" s="2835"/>
      <c r="C90" s="2836"/>
      <c r="D90" s="533" t="s">
        <v>1454</v>
      </c>
      <c r="E90" s="1608">
        <f>E93+E100</f>
        <v>0</v>
      </c>
      <c r="F90" s="1608">
        <f>F93+F100</f>
        <v>0</v>
      </c>
    </row>
    <row r="91" spans="1:6" ht="11.25" customHeight="1">
      <c r="A91" s="1609"/>
      <c r="B91" s="2835"/>
      <c r="C91" s="2836"/>
      <c r="D91" s="729" t="s">
        <v>1520</v>
      </c>
      <c r="E91" s="1610">
        <f>E96+E101</f>
        <v>500</v>
      </c>
      <c r="F91" s="1610">
        <f>F96+F101</f>
        <v>0</v>
      </c>
    </row>
    <row r="92" spans="1:6" ht="12.75">
      <c r="A92" s="1620" t="s">
        <v>1912</v>
      </c>
      <c r="B92" s="2835"/>
      <c r="C92" s="2836"/>
      <c r="D92" s="1621" t="s">
        <v>1914</v>
      </c>
      <c r="E92" s="1598">
        <f>E93+E96</f>
        <v>0</v>
      </c>
      <c r="F92" s="1598">
        <f>F93+F96</f>
        <v>0</v>
      </c>
    </row>
    <row r="93" spans="1:6" ht="12.75" customHeight="1" hidden="1">
      <c r="A93" s="1615" t="s">
        <v>1953</v>
      </c>
      <c r="B93" s="2835"/>
      <c r="C93" s="2836"/>
      <c r="D93" s="1616" t="s">
        <v>1915</v>
      </c>
      <c r="E93" s="1598">
        <f>E94+E95</f>
        <v>0</v>
      </c>
      <c r="F93" s="1598">
        <f>F94+F95</f>
        <v>0</v>
      </c>
    </row>
    <row r="94" spans="1:6" ht="12.75" customHeight="1" hidden="1">
      <c r="A94" s="1613" t="s">
        <v>1954</v>
      </c>
      <c r="B94" s="2835"/>
      <c r="C94" s="2836"/>
      <c r="D94" s="1622" t="s">
        <v>1917</v>
      </c>
      <c r="E94" s="1578">
        <v>0</v>
      </c>
      <c r="F94" s="1578">
        <v>0</v>
      </c>
    </row>
    <row r="95" spans="1:6" ht="12.75" customHeight="1" hidden="1">
      <c r="A95" s="1595" t="s">
        <v>1918</v>
      </c>
      <c r="B95" s="2835"/>
      <c r="C95" s="2836"/>
      <c r="D95" s="1623" t="s">
        <v>1919</v>
      </c>
      <c r="E95" s="1602"/>
      <c r="F95" s="1602"/>
    </row>
    <row r="96" spans="1:6" ht="12.75" customHeight="1" hidden="1">
      <c r="A96" s="1615" t="s">
        <v>1953</v>
      </c>
      <c r="B96" s="2835"/>
      <c r="C96" s="2836"/>
      <c r="D96" s="1616" t="s">
        <v>1920</v>
      </c>
      <c r="E96" s="1598">
        <f>E97+E98</f>
        <v>0</v>
      </c>
      <c r="F96" s="1598">
        <f>F97+F98</f>
        <v>0</v>
      </c>
    </row>
    <row r="97" spans="1:6" ht="12.75" customHeight="1" hidden="1">
      <c r="A97" s="1624" t="s">
        <v>1954</v>
      </c>
      <c r="B97" s="2835"/>
      <c r="C97" s="2836"/>
      <c r="D97" s="1617" t="s">
        <v>1520</v>
      </c>
      <c r="E97" s="1600"/>
      <c r="F97" s="1600"/>
    </row>
    <row r="98" spans="1:6" ht="12.75" customHeight="1" hidden="1">
      <c r="A98" s="1609" t="s">
        <v>1921</v>
      </c>
      <c r="B98" s="2835"/>
      <c r="C98" s="2836"/>
      <c r="D98" s="1618" t="s">
        <v>1520</v>
      </c>
      <c r="E98" s="1625"/>
      <c r="F98" s="1625"/>
    </row>
    <row r="99" spans="1:6" ht="12.75">
      <c r="A99" s="1626" t="s">
        <v>1953</v>
      </c>
      <c r="B99" s="2835"/>
      <c r="C99" s="2836"/>
      <c r="D99" s="1621" t="s">
        <v>1922</v>
      </c>
      <c r="E99" s="1598">
        <f>E100+E101</f>
        <v>500</v>
      </c>
      <c r="F99" s="1598">
        <f>F100+F101</f>
        <v>0</v>
      </c>
    </row>
    <row r="100" spans="1:6" ht="12.75">
      <c r="A100" s="1624" t="s">
        <v>1923</v>
      </c>
      <c r="B100" s="2835"/>
      <c r="C100" s="2836"/>
      <c r="D100" s="1617" t="s">
        <v>1924</v>
      </c>
      <c r="E100" s="1600"/>
      <c r="F100" s="1600"/>
    </row>
    <row r="101" spans="1:6" ht="12.75">
      <c r="A101" s="1609" t="s">
        <v>1925</v>
      </c>
      <c r="B101" s="2835"/>
      <c r="C101" s="2836"/>
      <c r="D101" s="1623" t="s">
        <v>1520</v>
      </c>
      <c r="E101" s="1602">
        <v>500</v>
      </c>
      <c r="F101" s="1602">
        <v>0</v>
      </c>
    </row>
    <row r="102" spans="1:6" ht="21">
      <c r="A102" s="1627" t="s">
        <v>1926</v>
      </c>
      <c r="B102" s="2835"/>
      <c r="C102" s="2836"/>
      <c r="D102" s="1628" t="s">
        <v>1927</v>
      </c>
      <c r="E102" s="1594">
        <f>E103+E104</f>
        <v>163.6</v>
      </c>
      <c r="F102" s="1594">
        <f>F103+F104</f>
        <v>163.6</v>
      </c>
    </row>
    <row r="103" spans="1:6" ht="12.75">
      <c r="A103" s="1613" t="s">
        <v>1928</v>
      </c>
      <c r="B103" s="2835"/>
      <c r="C103" s="2836"/>
      <c r="D103" s="533" t="s">
        <v>1454</v>
      </c>
      <c r="E103" s="1608">
        <f>E106+E109</f>
        <v>0</v>
      </c>
      <c r="F103" s="1608">
        <f>F106+F109</f>
        <v>0</v>
      </c>
    </row>
    <row r="104" spans="1:6" ht="12.75">
      <c r="A104" s="1624" t="s">
        <v>1928</v>
      </c>
      <c r="B104" s="2835"/>
      <c r="C104" s="2836"/>
      <c r="D104" s="729" t="s">
        <v>1520</v>
      </c>
      <c r="E104" s="1610">
        <f>E107+E110</f>
        <v>163.6</v>
      </c>
      <c r="F104" s="1610">
        <f>F107+F110</f>
        <v>163.6</v>
      </c>
    </row>
    <row r="105" spans="1:6" ht="12.75">
      <c r="A105" s="1611" t="s">
        <v>1929</v>
      </c>
      <c r="B105" s="2835"/>
      <c r="C105" s="2836"/>
      <c r="D105" s="1629" t="s">
        <v>1930</v>
      </c>
      <c r="E105" s="1598">
        <f>E106+E107</f>
        <v>76.8</v>
      </c>
      <c r="F105" s="1598">
        <f>F106+F107</f>
        <v>76.8</v>
      </c>
    </row>
    <row r="106" spans="1:6" ht="12.75">
      <c r="A106" s="1613" t="s">
        <v>1929</v>
      </c>
      <c r="B106" s="2835"/>
      <c r="C106" s="2836"/>
      <c r="D106" s="740" t="s">
        <v>1931</v>
      </c>
      <c r="E106" s="1630"/>
      <c r="F106" s="1630"/>
    </row>
    <row r="107" spans="1:6" ht="12.75">
      <c r="A107" s="1624" t="s">
        <v>1929</v>
      </c>
      <c r="B107" s="2835"/>
      <c r="C107" s="2836"/>
      <c r="D107" s="752" t="s">
        <v>1932</v>
      </c>
      <c r="E107" s="1625">
        <v>76.8</v>
      </c>
      <c r="F107" s="1625">
        <v>76.8</v>
      </c>
    </row>
    <row r="108" spans="1:6" ht="12.75">
      <c r="A108" s="1611" t="s">
        <v>1933</v>
      </c>
      <c r="B108" s="2835"/>
      <c r="C108" s="2836"/>
      <c r="D108" s="1629" t="s">
        <v>1934</v>
      </c>
      <c r="E108" s="1598">
        <f>E109+E110</f>
        <v>86.8</v>
      </c>
      <c r="F108" s="1598">
        <f>F109+F110</f>
        <v>86.8</v>
      </c>
    </row>
    <row r="109" spans="1:6" ht="12.75">
      <c r="A109" s="1613" t="s">
        <v>1933</v>
      </c>
      <c r="B109" s="2835"/>
      <c r="C109" s="2836"/>
      <c r="D109" s="533" t="s">
        <v>1935</v>
      </c>
      <c r="E109" s="1600"/>
      <c r="F109" s="1600"/>
    </row>
    <row r="110" spans="1:6" ht="13.5" thickBot="1">
      <c r="A110" s="1631" t="s">
        <v>1933</v>
      </c>
      <c r="B110" s="2840"/>
      <c r="C110" s="2841"/>
      <c r="D110" s="1647" t="s">
        <v>1520</v>
      </c>
      <c r="E110" s="1648">
        <v>86.8</v>
      </c>
      <c r="F110" s="1648">
        <v>86.8</v>
      </c>
    </row>
    <row r="111" spans="1:6" ht="13.5" thickBot="1">
      <c r="A111" s="2715" t="s">
        <v>1936</v>
      </c>
      <c r="B111" s="2716"/>
      <c r="C111" s="2716"/>
      <c r="D111" s="2716"/>
      <c r="E111" s="1547">
        <f>E13-E63</f>
        <v>0</v>
      </c>
      <c r="F111" s="1547">
        <f>F13-F63</f>
        <v>0</v>
      </c>
    </row>
    <row r="112" spans="1:6" ht="12.75" customHeight="1">
      <c r="A112" s="69"/>
      <c r="B112" s="69"/>
      <c r="C112" s="69"/>
      <c r="D112" s="1649"/>
      <c r="E112" s="1632"/>
      <c r="F112" s="1632"/>
    </row>
    <row r="113" spans="1:6" ht="12" customHeight="1" thickBot="1">
      <c r="A113" s="69"/>
      <c r="B113" s="69"/>
      <c r="C113" s="69"/>
      <c r="D113" s="69"/>
      <c r="E113" s="69"/>
      <c r="F113" s="69"/>
    </row>
    <row r="114" spans="1:6" ht="21.75" customHeight="1" thickBot="1">
      <c r="A114" s="2717" t="s">
        <v>1937</v>
      </c>
      <c r="B114" s="2718"/>
      <c r="C114" s="2718"/>
      <c r="D114" s="2719"/>
      <c r="E114" s="1547">
        <f>E115+E118</f>
        <v>0</v>
      </c>
      <c r="F114" s="1547">
        <f>F115+F118</f>
        <v>0</v>
      </c>
    </row>
    <row r="115" spans="1:6" ht="13.5" thickBot="1">
      <c r="A115" s="2720" t="s">
        <v>1938</v>
      </c>
      <c r="B115" s="2718"/>
      <c r="C115" s="2718"/>
      <c r="D115" s="2719"/>
      <c r="E115" s="1633">
        <f>E116-E117</f>
        <v>0</v>
      </c>
      <c r="F115" s="1633">
        <f>F116-F117</f>
        <v>0</v>
      </c>
    </row>
    <row r="116" spans="1:6" ht="12.75">
      <c r="A116" s="2721" t="s">
        <v>1939</v>
      </c>
      <c r="B116" s="2722"/>
      <c r="C116" s="2722"/>
      <c r="D116" s="2723"/>
      <c r="E116" s="634">
        <v>0</v>
      </c>
      <c r="F116" s="634">
        <v>0</v>
      </c>
    </row>
    <row r="117" spans="1:6" ht="12.75">
      <c r="A117" s="2724" t="s">
        <v>1940</v>
      </c>
      <c r="B117" s="2725"/>
      <c r="C117" s="2725"/>
      <c r="D117" s="2726"/>
      <c r="E117" s="653">
        <v>0</v>
      </c>
      <c r="F117" s="653">
        <v>0</v>
      </c>
    </row>
    <row r="118" spans="1:6" ht="12.75">
      <c r="A118" s="2691" t="s">
        <v>927</v>
      </c>
      <c r="B118" s="2692"/>
      <c r="C118" s="2692"/>
      <c r="D118" s="2693"/>
      <c r="E118" s="1264">
        <f>E119</f>
        <v>0</v>
      </c>
      <c r="F118" s="1264">
        <f>F119</f>
        <v>0</v>
      </c>
    </row>
    <row r="119" spans="1:6" ht="12.75">
      <c r="A119" s="2694" t="s">
        <v>1941</v>
      </c>
      <c r="B119" s="2692"/>
      <c r="C119" s="2692"/>
      <c r="D119" s="2693"/>
      <c r="E119" s="439">
        <f>E120</f>
        <v>0</v>
      </c>
      <c r="F119" s="439">
        <f>F120</f>
        <v>0</v>
      </c>
    </row>
    <row r="120" spans="1:6" ht="12.75">
      <c r="A120" s="2694" t="s">
        <v>1942</v>
      </c>
      <c r="B120" s="2692"/>
      <c r="C120" s="2692"/>
      <c r="D120" s="2693"/>
      <c r="E120" s="433">
        <f>E121-E124</f>
        <v>0</v>
      </c>
      <c r="F120" s="433">
        <f>F121-F124</f>
        <v>0</v>
      </c>
    </row>
    <row r="121" spans="1:6" ht="12.75">
      <c r="A121" s="2695"/>
      <c r="B121" s="2696" t="s">
        <v>1943</v>
      </c>
      <c r="C121" s="2697"/>
      <c r="D121" s="2698"/>
      <c r="E121" s="434">
        <f>E122+E123</f>
        <v>0</v>
      </c>
      <c r="F121" s="434">
        <f>F122+F123</f>
        <v>0</v>
      </c>
    </row>
    <row r="122" spans="1:6" ht="12.75">
      <c r="A122" s="2521"/>
      <c r="B122" s="2699" t="s">
        <v>1944</v>
      </c>
      <c r="C122" s="2687" t="s">
        <v>1945</v>
      </c>
      <c r="D122" s="2688"/>
      <c r="E122" s="634">
        <v>0</v>
      </c>
      <c r="F122" s="634">
        <v>0</v>
      </c>
    </row>
    <row r="123" spans="1:6" ht="12.75">
      <c r="A123" s="2521"/>
      <c r="B123" s="2700"/>
      <c r="C123" s="2701" t="s">
        <v>1520</v>
      </c>
      <c r="D123" s="2702"/>
      <c r="E123" s="653">
        <v>0</v>
      </c>
      <c r="F123" s="653">
        <v>0</v>
      </c>
    </row>
    <row r="124" spans="1:6" ht="12.75">
      <c r="A124" s="2521"/>
      <c r="B124" s="2703" t="s">
        <v>1946</v>
      </c>
      <c r="C124" s="2704"/>
      <c r="D124" s="2705"/>
      <c r="E124" s="1634">
        <f>E125+E126</f>
        <v>0</v>
      </c>
      <c r="F124" s="1634">
        <f>F125+F126</f>
        <v>0</v>
      </c>
    </row>
    <row r="125" spans="1:6" ht="12.75">
      <c r="A125" s="2521"/>
      <c r="B125" s="2699" t="s">
        <v>1944</v>
      </c>
      <c r="C125" s="2687" t="s">
        <v>1945</v>
      </c>
      <c r="D125" s="2688"/>
      <c r="E125" s="634">
        <v>0</v>
      </c>
      <c r="F125" s="634">
        <v>0</v>
      </c>
    </row>
    <row r="126" spans="1:6" ht="13.5" thickBot="1">
      <c r="A126" s="2522"/>
      <c r="B126" s="2706"/>
      <c r="C126" s="2689" t="s">
        <v>1520</v>
      </c>
      <c r="D126" s="2690"/>
      <c r="E126" s="794">
        <v>0</v>
      </c>
      <c r="F126" s="794">
        <v>0</v>
      </c>
    </row>
    <row r="127" spans="1:5" ht="12.75">
      <c r="A127" s="69"/>
      <c r="B127" s="69"/>
      <c r="C127" s="69"/>
      <c r="D127" s="69"/>
      <c r="E127" s="69"/>
    </row>
    <row r="128" spans="1:5" ht="12.75">
      <c r="A128" s="69"/>
      <c r="B128" s="69"/>
      <c r="C128" s="69"/>
      <c r="D128" s="1512" t="s">
        <v>1947</v>
      </c>
      <c r="E128" s="69"/>
    </row>
  </sheetData>
  <sheetProtection/>
  <mergeCells count="82">
    <mergeCell ref="D1:F1"/>
    <mergeCell ref="A2:F2"/>
    <mergeCell ref="A3:F3"/>
    <mergeCell ref="A4:F4"/>
    <mergeCell ref="A5:F5"/>
    <mergeCell ref="A7:F7"/>
    <mergeCell ref="A8:F8"/>
    <mergeCell ref="A9:F9"/>
    <mergeCell ref="A11:A12"/>
    <mergeCell ref="B11:D12"/>
    <mergeCell ref="E11:F11"/>
    <mergeCell ref="A13:D13"/>
    <mergeCell ref="B14:D14"/>
    <mergeCell ref="B15:D15"/>
    <mergeCell ref="B16:D16"/>
    <mergeCell ref="B17:D17"/>
    <mergeCell ref="B18:D18"/>
    <mergeCell ref="B19:D19"/>
    <mergeCell ref="B20:D20"/>
    <mergeCell ref="A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B42:D42"/>
    <mergeCell ref="B43:D43"/>
    <mergeCell ref="B44:D44"/>
    <mergeCell ref="B45:D45"/>
    <mergeCell ref="A46:A47"/>
    <mergeCell ref="B46:D46"/>
    <mergeCell ref="B47:D47"/>
    <mergeCell ref="B48:D48"/>
    <mergeCell ref="A49:A53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A63:D63"/>
    <mergeCell ref="B64:D64"/>
    <mergeCell ref="A65:A66"/>
    <mergeCell ref="B65:B66"/>
    <mergeCell ref="C65:D65"/>
    <mergeCell ref="C66:D66"/>
    <mergeCell ref="C122:D122"/>
    <mergeCell ref="C123:D123"/>
    <mergeCell ref="B124:D124"/>
    <mergeCell ref="B67:C75"/>
    <mergeCell ref="B78:C110"/>
    <mergeCell ref="A111:D111"/>
    <mergeCell ref="A114:D114"/>
    <mergeCell ref="A115:D115"/>
    <mergeCell ref="A116:D116"/>
    <mergeCell ref="B125:B126"/>
    <mergeCell ref="C125:D125"/>
    <mergeCell ref="C126:D126"/>
    <mergeCell ref="A117:D117"/>
    <mergeCell ref="A118:D118"/>
    <mergeCell ref="A119:D119"/>
    <mergeCell ref="A120:D120"/>
    <mergeCell ref="A121:A126"/>
    <mergeCell ref="B121:D121"/>
    <mergeCell ref="B122:B1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57421875" style="0" customWidth="1"/>
    <col min="3" max="3" width="21.00390625" style="0" customWidth="1"/>
    <col min="10" max="10" width="8.140625" style="0" customWidth="1"/>
  </cols>
  <sheetData>
    <row r="1" spans="2:10" ht="12.75">
      <c r="B1" s="2"/>
      <c r="C1" s="2"/>
      <c r="D1" s="1"/>
      <c r="E1" s="1"/>
      <c r="F1" s="1"/>
      <c r="G1" s="1802" t="s">
        <v>490</v>
      </c>
      <c r="H1" s="1802"/>
      <c r="I1" s="1802"/>
      <c r="J1" s="1802"/>
    </row>
    <row r="2" spans="2:10" ht="12.75">
      <c r="B2" s="56"/>
      <c r="C2" s="2"/>
      <c r="D2" s="1"/>
      <c r="E2" s="1802" t="s">
        <v>180</v>
      </c>
      <c r="F2" s="1803"/>
      <c r="G2" s="1803"/>
      <c r="H2" s="1803"/>
      <c r="I2" s="1803"/>
      <c r="J2" s="1803"/>
    </row>
    <row r="3" spans="4:10" ht="12.75">
      <c r="D3" s="1"/>
      <c r="E3" s="1802" t="s">
        <v>491</v>
      </c>
      <c r="F3" s="1803"/>
      <c r="G3" s="1803"/>
      <c r="H3" s="1803"/>
      <c r="I3" s="1803"/>
      <c r="J3" s="1803"/>
    </row>
    <row r="4" spans="4:10" ht="12.75">
      <c r="D4" s="1802" t="s">
        <v>492</v>
      </c>
      <c r="E4" s="1803"/>
      <c r="F4" s="1803"/>
      <c r="G4" s="1803"/>
      <c r="H4" s="1803"/>
      <c r="I4" s="1803"/>
      <c r="J4" s="1803"/>
    </row>
    <row r="5" spans="8:10" ht="12.75">
      <c r="H5" s="1801"/>
      <c r="I5" s="1801"/>
      <c r="J5" s="1801"/>
    </row>
    <row r="6" spans="1:10" ht="36.75" customHeight="1">
      <c r="A6" s="1864" t="s">
        <v>493</v>
      </c>
      <c r="B6" s="1798"/>
      <c r="C6" s="1798"/>
      <c r="D6" s="1798"/>
      <c r="E6" s="1798"/>
      <c r="F6" s="1798"/>
      <c r="G6" s="1798"/>
      <c r="H6" s="1798"/>
      <c r="I6" s="1798"/>
      <c r="J6" s="1798"/>
    </row>
    <row r="7" spans="2:10" ht="15.75">
      <c r="B7" s="1848"/>
      <c r="C7" s="1848"/>
      <c r="D7" s="1848"/>
      <c r="E7" s="1848"/>
      <c r="F7" s="1848"/>
      <c r="G7" s="1848"/>
      <c r="H7" s="1848"/>
      <c r="I7" s="1848"/>
      <c r="J7" s="1848"/>
    </row>
    <row r="8" spans="2:9" ht="16.5" thickBot="1">
      <c r="B8" s="1849"/>
      <c r="C8" s="1849"/>
      <c r="D8" s="1849"/>
      <c r="E8" s="1849"/>
      <c r="F8" s="1849"/>
      <c r="G8" s="1849"/>
      <c r="H8" s="1849"/>
      <c r="I8" s="1849"/>
    </row>
    <row r="9" spans="1:10" ht="12.75">
      <c r="A9" s="1850" t="s">
        <v>174</v>
      </c>
      <c r="B9" s="1851"/>
      <c r="C9" s="1851"/>
      <c r="D9" s="1807" t="s">
        <v>494</v>
      </c>
      <c r="E9" s="1852"/>
      <c r="F9" s="1852"/>
      <c r="G9" s="1852"/>
      <c r="H9" s="1852"/>
      <c r="I9" s="1852"/>
      <c r="J9" s="1853"/>
    </row>
    <row r="10" spans="1:10" ht="23.25" thickBot="1">
      <c r="A10" s="1857" t="s">
        <v>176</v>
      </c>
      <c r="B10" s="1858"/>
      <c r="C10" s="57" t="s">
        <v>495</v>
      </c>
      <c r="D10" s="1854"/>
      <c r="E10" s="1855"/>
      <c r="F10" s="1855"/>
      <c r="G10" s="1855"/>
      <c r="H10" s="1855"/>
      <c r="I10" s="1855"/>
      <c r="J10" s="1856"/>
    </row>
    <row r="11" spans="1:10" ht="24" customHeight="1" thickBot="1">
      <c r="A11" s="1859" t="s">
        <v>179</v>
      </c>
      <c r="B11" s="1860"/>
      <c r="C11" s="58"/>
      <c r="D11" s="1861" t="s">
        <v>178</v>
      </c>
      <c r="E11" s="1862"/>
      <c r="F11" s="1862"/>
      <c r="G11" s="1862"/>
      <c r="H11" s="1862"/>
      <c r="I11" s="1862"/>
      <c r="J11" s="1863"/>
    </row>
    <row r="12" spans="1:10" ht="33" customHeight="1">
      <c r="A12" s="1834" t="s">
        <v>179</v>
      </c>
      <c r="B12" s="1835"/>
      <c r="C12" s="59" t="s">
        <v>496</v>
      </c>
      <c r="D12" s="1836" t="s">
        <v>497</v>
      </c>
      <c r="E12" s="1837"/>
      <c r="F12" s="1837"/>
      <c r="G12" s="1837"/>
      <c r="H12" s="1837"/>
      <c r="I12" s="1837"/>
      <c r="J12" s="1838"/>
    </row>
    <row r="13" spans="1:10" ht="34.5" customHeight="1">
      <c r="A13" s="1839" t="s">
        <v>179</v>
      </c>
      <c r="B13" s="1840"/>
      <c r="C13" s="60" t="s">
        <v>498</v>
      </c>
      <c r="D13" s="1841" t="s">
        <v>499</v>
      </c>
      <c r="E13" s="1826"/>
      <c r="F13" s="1826"/>
      <c r="G13" s="1826"/>
      <c r="H13" s="1826"/>
      <c r="I13" s="1826"/>
      <c r="J13" s="1842"/>
    </row>
    <row r="14" spans="1:10" ht="36" customHeight="1">
      <c r="A14" s="1843" t="s">
        <v>179</v>
      </c>
      <c r="B14" s="1844"/>
      <c r="C14" s="61" t="s">
        <v>500</v>
      </c>
      <c r="D14" s="1845" t="s">
        <v>501</v>
      </c>
      <c r="E14" s="1846"/>
      <c r="F14" s="1846"/>
      <c r="G14" s="1846"/>
      <c r="H14" s="1846"/>
      <c r="I14" s="1846"/>
      <c r="J14" s="1847"/>
    </row>
    <row r="15" spans="1:10" ht="35.25" customHeight="1">
      <c r="A15" s="1819" t="s">
        <v>179</v>
      </c>
      <c r="B15" s="1820"/>
      <c r="C15" s="62" t="s">
        <v>502</v>
      </c>
      <c r="D15" s="1821" t="s">
        <v>503</v>
      </c>
      <c r="E15" s="1822"/>
      <c r="F15" s="1822"/>
      <c r="G15" s="1822"/>
      <c r="H15" s="1822"/>
      <c r="I15" s="1822"/>
      <c r="J15" s="1823"/>
    </row>
    <row r="16" spans="1:10" ht="31.5" customHeight="1">
      <c r="A16" s="1824">
        <v>892</v>
      </c>
      <c r="B16" s="1825"/>
      <c r="C16" s="63" t="s">
        <v>504</v>
      </c>
      <c r="D16" s="1826" t="s">
        <v>505</v>
      </c>
      <c r="E16" s="1827"/>
      <c r="F16" s="1827"/>
      <c r="G16" s="1827"/>
      <c r="H16" s="1827"/>
      <c r="I16" s="1827"/>
      <c r="J16" s="1828"/>
    </row>
    <row r="17" spans="1:10" ht="34.5" customHeight="1" thickBot="1">
      <c r="A17" s="1829">
        <v>892</v>
      </c>
      <c r="B17" s="1830"/>
      <c r="C17" s="64" t="s">
        <v>506</v>
      </c>
      <c r="D17" s="1831" t="s">
        <v>507</v>
      </c>
      <c r="E17" s="1832"/>
      <c r="F17" s="1832"/>
      <c r="G17" s="1832"/>
      <c r="H17" s="1832"/>
      <c r="I17" s="1832"/>
      <c r="J17" s="1833"/>
    </row>
    <row r="37" ht="12.75">
      <c r="I37" s="65"/>
    </row>
    <row r="42" ht="12.75">
      <c r="I42" s="65"/>
    </row>
    <row r="49" ht="12.75">
      <c r="I49" s="65"/>
    </row>
  </sheetData>
  <sheetProtection/>
  <mergeCells count="25">
    <mergeCell ref="G1:J1"/>
    <mergeCell ref="E2:J2"/>
    <mergeCell ref="E3:J3"/>
    <mergeCell ref="D4:J4"/>
    <mergeCell ref="H5:J5"/>
    <mergeCell ref="A6:J6"/>
    <mergeCell ref="B7:J7"/>
    <mergeCell ref="B8:I8"/>
    <mergeCell ref="A9:C9"/>
    <mergeCell ref="D9:J10"/>
    <mergeCell ref="A10:B10"/>
    <mergeCell ref="A11:B11"/>
    <mergeCell ref="D11:J11"/>
    <mergeCell ref="A12:B12"/>
    <mergeCell ref="D12:J12"/>
    <mergeCell ref="A13:B13"/>
    <mergeCell ref="D13:J13"/>
    <mergeCell ref="A14:B14"/>
    <mergeCell ref="D14:J14"/>
    <mergeCell ref="A15:B15"/>
    <mergeCell ref="D15:J15"/>
    <mergeCell ref="A16:B16"/>
    <mergeCell ref="D16:J16"/>
    <mergeCell ref="A17:B17"/>
    <mergeCell ref="D17:J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62.140625" style="0" customWidth="1"/>
    <col min="3" max="3" width="10.7109375" style="0" customWidth="1"/>
  </cols>
  <sheetData>
    <row r="1" spans="1:4" ht="12.75">
      <c r="A1" s="66"/>
      <c r="B1" s="1906" t="s">
        <v>508</v>
      </c>
      <c r="C1" s="1907"/>
      <c r="D1" s="2"/>
    </row>
    <row r="2" spans="1:4" ht="11.25" customHeight="1">
      <c r="A2" s="67"/>
      <c r="B2" s="1908" t="s">
        <v>509</v>
      </c>
      <c r="C2" s="1908"/>
      <c r="D2" s="2"/>
    </row>
    <row r="3" spans="1:4" ht="12.75" customHeight="1">
      <c r="A3" s="68"/>
      <c r="B3" s="1908" t="s">
        <v>510</v>
      </c>
      <c r="C3" s="1908"/>
      <c r="D3" s="2"/>
    </row>
    <row r="4" spans="1:4" ht="6" customHeight="1">
      <c r="A4" s="1906"/>
      <c r="B4" s="1909"/>
      <c r="C4" s="1909"/>
      <c r="D4" s="2"/>
    </row>
    <row r="5" spans="1:4" ht="12" customHeight="1">
      <c r="A5" s="69"/>
      <c r="B5" s="1908" t="s">
        <v>492</v>
      </c>
      <c r="C5" s="1908"/>
      <c r="D5" s="2"/>
    </row>
    <row r="6" spans="1:4" ht="8.25" customHeight="1">
      <c r="A6" s="69"/>
      <c r="B6" s="70"/>
      <c r="C6" s="71"/>
      <c r="D6" s="2"/>
    </row>
    <row r="7" spans="1:4" ht="12.75" customHeight="1">
      <c r="A7" s="1895" t="s">
        <v>511</v>
      </c>
      <c r="B7" s="1895"/>
      <c r="C7" s="1895"/>
      <c r="D7" s="2"/>
    </row>
    <row r="8" spans="1:4" ht="12.75" customHeight="1">
      <c r="A8" s="1895" t="s">
        <v>512</v>
      </c>
      <c r="B8" s="1895"/>
      <c r="C8" s="1896"/>
      <c r="D8" s="2"/>
    </row>
    <row r="9" spans="1:4" s="75" customFormat="1" ht="13.5" customHeight="1" thickBot="1">
      <c r="A9" s="69"/>
      <c r="B9" s="72"/>
      <c r="C9" s="73" t="s">
        <v>513</v>
      </c>
      <c r="D9" s="74"/>
    </row>
    <row r="10" spans="1:4" s="75" customFormat="1" ht="19.5" customHeight="1">
      <c r="A10" s="1897" t="s">
        <v>514</v>
      </c>
      <c r="B10" s="1899" t="s">
        <v>515</v>
      </c>
      <c r="C10" s="1901" t="s">
        <v>516</v>
      </c>
      <c r="D10" s="74"/>
    </row>
    <row r="11" spans="1:4" s="75" customFormat="1" ht="24" customHeight="1" thickBot="1">
      <c r="A11" s="1898"/>
      <c r="B11" s="1900"/>
      <c r="C11" s="1902"/>
      <c r="D11" s="74"/>
    </row>
    <row r="12" spans="1:4" s="75" customFormat="1" ht="29.25" customHeight="1" thickBot="1">
      <c r="A12" s="76" t="s">
        <v>517</v>
      </c>
      <c r="B12" s="77" t="s">
        <v>518</v>
      </c>
      <c r="C12" s="78">
        <f>C66+C180</f>
        <v>226736</v>
      </c>
      <c r="D12" s="74"/>
    </row>
    <row r="13" spans="1:4" s="75" customFormat="1" ht="15.75" customHeight="1" thickBot="1">
      <c r="A13" s="79"/>
      <c r="B13" s="80" t="s">
        <v>519</v>
      </c>
      <c r="C13" s="81">
        <f>C12/C263</f>
        <v>0.2956256437670313</v>
      </c>
      <c r="D13" s="74"/>
    </row>
    <row r="14" spans="1:4" s="75" customFormat="1" ht="24.75" customHeight="1" thickBot="1">
      <c r="A14" s="76" t="s">
        <v>520</v>
      </c>
      <c r="B14" s="82" t="s">
        <v>521</v>
      </c>
      <c r="C14" s="78">
        <f>C16</f>
        <v>87823</v>
      </c>
      <c r="D14" s="74"/>
    </row>
    <row r="15" spans="1:4" s="75" customFormat="1" ht="15.75" customHeight="1">
      <c r="A15" s="83"/>
      <c r="B15" s="84" t="s">
        <v>522</v>
      </c>
      <c r="C15" s="85">
        <f>C14/C12</f>
        <v>0.3873359325382824</v>
      </c>
      <c r="D15" s="74"/>
    </row>
    <row r="16" spans="1:4" s="75" customFormat="1" ht="23.25" customHeight="1">
      <c r="A16" s="86" t="s">
        <v>523</v>
      </c>
      <c r="B16" s="87" t="s">
        <v>524</v>
      </c>
      <c r="C16" s="88">
        <f>C20+C21+C22+C23</f>
        <v>87823</v>
      </c>
      <c r="D16" s="74"/>
    </row>
    <row r="17" spans="1:4" s="75" customFormat="1" ht="15.75" customHeight="1">
      <c r="A17" s="1903" t="s">
        <v>525</v>
      </c>
      <c r="B17" s="89" t="s">
        <v>526</v>
      </c>
      <c r="C17" s="90">
        <f>C16-(C18+C19)</f>
        <v>65867.2</v>
      </c>
      <c r="D17" s="74"/>
    </row>
    <row r="18" spans="1:4" s="75" customFormat="1" ht="13.5" customHeight="1">
      <c r="A18" s="1904"/>
      <c r="B18" s="91" t="s">
        <v>527</v>
      </c>
      <c r="C18" s="92">
        <f>ROUND(C16*5/20,1)</f>
        <v>21955.8</v>
      </c>
      <c r="D18" s="74"/>
    </row>
    <row r="19" spans="1:4" s="75" customFormat="1" ht="12.75" customHeight="1">
      <c r="A19" s="1905"/>
      <c r="B19" s="93" t="s">
        <v>528</v>
      </c>
      <c r="C19" s="94">
        <f>ROUND(C16*0/20,1)</f>
        <v>0</v>
      </c>
      <c r="D19" s="74"/>
    </row>
    <row r="20" spans="1:4" s="75" customFormat="1" ht="50.25" customHeight="1">
      <c r="A20" s="95" t="s">
        <v>529</v>
      </c>
      <c r="B20" s="96" t="s">
        <v>530</v>
      </c>
      <c r="C20" s="97">
        <v>85763</v>
      </c>
      <c r="D20" s="74"/>
    </row>
    <row r="21" spans="1:4" s="75" customFormat="1" ht="63" customHeight="1">
      <c r="A21" s="98" t="s">
        <v>531</v>
      </c>
      <c r="B21" s="96" t="s">
        <v>532</v>
      </c>
      <c r="C21" s="97">
        <v>1200</v>
      </c>
      <c r="D21" s="74"/>
    </row>
    <row r="22" spans="1:4" s="75" customFormat="1" ht="40.5" customHeight="1">
      <c r="A22" s="95" t="s">
        <v>533</v>
      </c>
      <c r="B22" s="99" t="s">
        <v>534</v>
      </c>
      <c r="C22" s="97">
        <v>300</v>
      </c>
      <c r="D22" s="74"/>
    </row>
    <row r="23" spans="1:4" s="75" customFormat="1" ht="51" customHeight="1">
      <c r="A23" s="100" t="s">
        <v>535</v>
      </c>
      <c r="B23" s="101" t="s">
        <v>536</v>
      </c>
      <c r="C23" s="97">
        <v>560</v>
      </c>
      <c r="D23" s="74"/>
    </row>
    <row r="24" spans="1:4" s="75" customFormat="1" ht="30.75" customHeight="1" thickBot="1">
      <c r="A24" s="102" t="s">
        <v>537</v>
      </c>
      <c r="B24" s="103" t="s">
        <v>538</v>
      </c>
      <c r="C24" s="104">
        <f>C26</f>
        <v>2517</v>
      </c>
      <c r="D24" s="74"/>
    </row>
    <row r="25" spans="1:4" s="75" customFormat="1" ht="18" customHeight="1">
      <c r="A25" s="105"/>
      <c r="B25" s="84" t="s">
        <v>522</v>
      </c>
      <c r="C25" s="85">
        <f>C24/C12</f>
        <v>0.011101016159762896</v>
      </c>
      <c r="D25" s="74"/>
    </row>
    <row r="26" spans="1:4" s="75" customFormat="1" ht="34.5" customHeight="1">
      <c r="A26" s="106" t="s">
        <v>539</v>
      </c>
      <c r="B26" s="107" t="s">
        <v>540</v>
      </c>
      <c r="C26" s="108">
        <f>C27+C29+C31+C33</f>
        <v>2517</v>
      </c>
      <c r="D26" s="74"/>
    </row>
    <row r="27" spans="1:4" s="75" customFormat="1" ht="39.75" customHeight="1">
      <c r="A27" s="109" t="s">
        <v>541</v>
      </c>
      <c r="B27" s="110" t="s">
        <v>542</v>
      </c>
      <c r="C27" s="111">
        <f>C28</f>
        <v>2517</v>
      </c>
      <c r="D27" s="74"/>
    </row>
    <row r="28" spans="1:4" s="75" customFormat="1" ht="62.25" customHeight="1">
      <c r="A28" s="112" t="s">
        <v>543</v>
      </c>
      <c r="B28" s="101" t="s">
        <v>544</v>
      </c>
      <c r="C28" s="97">
        <v>2517</v>
      </c>
      <c r="D28" s="74"/>
    </row>
    <row r="29" spans="1:4" s="75" customFormat="1" ht="56.25" customHeight="1">
      <c r="A29" s="109" t="s">
        <v>545</v>
      </c>
      <c r="B29" s="113" t="s">
        <v>546</v>
      </c>
      <c r="C29" s="114">
        <f>C30</f>
        <v>0</v>
      </c>
      <c r="D29" s="74"/>
    </row>
    <row r="30" spans="1:4" s="75" customFormat="1" ht="72.75" customHeight="1">
      <c r="A30" s="112" t="s">
        <v>547</v>
      </c>
      <c r="B30" s="115" t="s">
        <v>548</v>
      </c>
      <c r="C30" s="116"/>
      <c r="D30" s="74"/>
    </row>
    <row r="31" spans="1:4" s="75" customFormat="1" ht="36.75" customHeight="1">
      <c r="A31" s="109" t="s">
        <v>549</v>
      </c>
      <c r="B31" s="113" t="s">
        <v>550</v>
      </c>
      <c r="C31" s="114">
        <f>C32</f>
        <v>0</v>
      </c>
      <c r="D31" s="74"/>
    </row>
    <row r="32" spans="1:4" s="75" customFormat="1" ht="58.5" customHeight="1">
      <c r="A32" s="112" t="s">
        <v>551</v>
      </c>
      <c r="B32" s="115" t="s">
        <v>552</v>
      </c>
      <c r="C32" s="116"/>
      <c r="D32" s="74"/>
    </row>
    <row r="33" spans="1:4" s="75" customFormat="1" ht="39" customHeight="1">
      <c r="A33" s="117" t="s">
        <v>553</v>
      </c>
      <c r="B33" s="110" t="s">
        <v>554</v>
      </c>
      <c r="C33" s="111">
        <f>C34</f>
        <v>0</v>
      </c>
      <c r="D33" s="74"/>
    </row>
    <row r="34" spans="1:4" s="75" customFormat="1" ht="58.5" customHeight="1" thickBot="1">
      <c r="A34" s="118" t="s">
        <v>555</v>
      </c>
      <c r="B34" s="119" t="s">
        <v>556</v>
      </c>
      <c r="C34" s="120"/>
      <c r="D34" s="74"/>
    </row>
    <row r="35" spans="1:4" s="75" customFormat="1" ht="29.25" customHeight="1" thickBot="1">
      <c r="A35" s="76" t="s">
        <v>557</v>
      </c>
      <c r="B35" s="121" t="s">
        <v>558</v>
      </c>
      <c r="C35" s="122">
        <f>C37+C40+C43</f>
        <v>30114</v>
      </c>
      <c r="D35" s="74"/>
    </row>
    <row r="36" spans="1:4" s="75" customFormat="1" ht="15.75" customHeight="1">
      <c r="A36" s="105"/>
      <c r="B36" s="84" t="s">
        <v>522</v>
      </c>
      <c r="C36" s="85">
        <f>C35/C12</f>
        <v>0.1328152565097735</v>
      </c>
      <c r="D36" s="74"/>
    </row>
    <row r="37" spans="1:4" s="75" customFormat="1" ht="27" customHeight="1">
      <c r="A37" s="123" t="s">
        <v>559</v>
      </c>
      <c r="B37" s="124" t="s">
        <v>143</v>
      </c>
      <c r="C37" s="125">
        <f>C38+C39</f>
        <v>26814</v>
      </c>
      <c r="D37" s="74"/>
    </row>
    <row r="38" spans="1:4" s="75" customFormat="1" ht="19.5" customHeight="1">
      <c r="A38" s="126" t="s">
        <v>560</v>
      </c>
      <c r="B38" s="127" t="s">
        <v>561</v>
      </c>
      <c r="C38" s="128">
        <v>26814</v>
      </c>
      <c r="D38" s="74"/>
    </row>
    <row r="39" spans="1:4" s="75" customFormat="1" ht="21.75" customHeight="1">
      <c r="A39" s="129" t="s">
        <v>562</v>
      </c>
      <c r="B39" s="130" t="s">
        <v>563</v>
      </c>
      <c r="C39" s="116"/>
      <c r="D39" s="74"/>
    </row>
    <row r="40" spans="1:4" s="75" customFormat="1" ht="21.75" customHeight="1">
      <c r="A40" s="131" t="s">
        <v>564</v>
      </c>
      <c r="B40" s="132" t="s">
        <v>565</v>
      </c>
      <c r="C40" s="133">
        <f>C41+C42</f>
        <v>300</v>
      </c>
      <c r="D40" s="74"/>
    </row>
    <row r="41" spans="1:4" s="75" customFormat="1" ht="19.5" customHeight="1">
      <c r="A41" s="131" t="s">
        <v>566</v>
      </c>
      <c r="B41" s="134" t="s">
        <v>567</v>
      </c>
      <c r="C41" s="135">
        <v>300</v>
      </c>
      <c r="D41" s="74"/>
    </row>
    <row r="42" spans="1:4" s="75" customFormat="1" ht="24.75" customHeight="1">
      <c r="A42" s="136" t="s">
        <v>568</v>
      </c>
      <c r="B42" s="137" t="s">
        <v>569</v>
      </c>
      <c r="C42" s="138"/>
      <c r="D42" s="74"/>
    </row>
    <row r="43" spans="1:4" s="75" customFormat="1" ht="25.5" customHeight="1">
      <c r="A43" s="123" t="s">
        <v>570</v>
      </c>
      <c r="B43" s="124" t="s">
        <v>571</v>
      </c>
      <c r="C43" s="125">
        <f>C44</f>
        <v>3000</v>
      </c>
      <c r="D43" s="74"/>
    </row>
    <row r="44" spans="1:4" s="75" customFormat="1" ht="25.5" customHeight="1">
      <c r="A44" s="129" t="s">
        <v>572</v>
      </c>
      <c r="B44" s="130" t="s">
        <v>573</v>
      </c>
      <c r="C44" s="116">
        <v>3000</v>
      </c>
      <c r="D44" s="74"/>
    </row>
    <row r="45" spans="1:4" s="75" customFormat="1" ht="26.25" customHeight="1" thickBot="1">
      <c r="A45" s="102" t="s">
        <v>574</v>
      </c>
      <c r="B45" s="139" t="s">
        <v>575</v>
      </c>
      <c r="C45" s="140">
        <f>C47+C49</f>
        <v>40610</v>
      </c>
      <c r="D45" s="74"/>
    </row>
    <row r="46" spans="1:4" s="75" customFormat="1" ht="16.5" customHeight="1">
      <c r="A46" s="105"/>
      <c r="B46" s="84" t="s">
        <v>522</v>
      </c>
      <c r="C46" s="85">
        <f>C45/C12</f>
        <v>0.1791069790417049</v>
      </c>
      <c r="D46" s="74"/>
    </row>
    <row r="47" spans="1:4" s="75" customFormat="1" ht="24" customHeight="1">
      <c r="A47" s="86" t="s">
        <v>576</v>
      </c>
      <c r="B47" s="141" t="s">
        <v>577</v>
      </c>
      <c r="C47" s="88">
        <f>C48</f>
        <v>5510</v>
      </c>
      <c r="D47" s="74"/>
    </row>
    <row r="48" spans="1:4" s="75" customFormat="1" ht="30" customHeight="1">
      <c r="A48" s="86" t="s">
        <v>578</v>
      </c>
      <c r="B48" s="142" t="s">
        <v>579</v>
      </c>
      <c r="C48" s="143">
        <v>5510</v>
      </c>
      <c r="D48" s="74"/>
    </row>
    <row r="49" spans="1:4" s="75" customFormat="1" ht="24" customHeight="1">
      <c r="A49" s="95" t="s">
        <v>580</v>
      </c>
      <c r="B49" s="144" t="s">
        <v>581</v>
      </c>
      <c r="C49" s="108">
        <f>C50+C53</f>
        <v>35100</v>
      </c>
      <c r="D49" s="74"/>
    </row>
    <row r="50" spans="1:4" s="75" customFormat="1" ht="25.5" customHeight="1">
      <c r="A50" s="145" t="s">
        <v>582</v>
      </c>
      <c r="B50" s="146" t="s">
        <v>583</v>
      </c>
      <c r="C50" s="114">
        <f>C51</f>
        <v>24200</v>
      </c>
      <c r="D50" s="74"/>
    </row>
    <row r="51" spans="1:4" s="75" customFormat="1" ht="30" customHeight="1">
      <c r="A51" s="147" t="s">
        <v>584</v>
      </c>
      <c r="B51" s="148" t="s">
        <v>585</v>
      </c>
      <c r="C51" s="116">
        <v>24200</v>
      </c>
      <c r="D51" s="74"/>
    </row>
    <row r="52" spans="1:4" s="75" customFormat="1" ht="21" customHeight="1">
      <c r="A52" s="145" t="s">
        <v>586</v>
      </c>
      <c r="B52" s="146" t="s">
        <v>587</v>
      </c>
      <c r="C52" s="114">
        <f>C53</f>
        <v>10900</v>
      </c>
      <c r="D52" s="74"/>
    </row>
    <row r="53" spans="1:4" s="75" customFormat="1" ht="31.5" customHeight="1" thickBot="1">
      <c r="A53" s="149" t="s">
        <v>588</v>
      </c>
      <c r="B53" s="150" t="s">
        <v>589</v>
      </c>
      <c r="C53" s="120">
        <v>10900</v>
      </c>
      <c r="D53" s="74"/>
    </row>
    <row r="54" spans="1:4" s="75" customFormat="1" ht="15" customHeight="1">
      <c r="A54" s="151"/>
      <c r="B54" s="152"/>
      <c r="C54" s="153"/>
      <c r="D54" s="74"/>
    </row>
    <row r="55" spans="1:4" s="75" customFormat="1" ht="15" customHeight="1">
      <c r="A55" s="154"/>
      <c r="B55" s="155"/>
      <c r="C55" s="156"/>
      <c r="D55" s="74"/>
    </row>
    <row r="56" spans="1:4" s="75" customFormat="1" ht="29.25" customHeight="1" thickBot="1">
      <c r="A56" s="102" t="s">
        <v>590</v>
      </c>
      <c r="B56" s="157" t="s">
        <v>591</v>
      </c>
      <c r="C56" s="140">
        <f>C58+C60</f>
        <v>6700</v>
      </c>
      <c r="D56" s="74"/>
    </row>
    <row r="57" spans="1:4" s="75" customFormat="1" ht="15.75" customHeight="1">
      <c r="A57" s="105"/>
      <c r="B57" s="84" t="s">
        <v>522</v>
      </c>
      <c r="C57" s="85">
        <f>C56/C12</f>
        <v>0.029549784771716887</v>
      </c>
      <c r="D57" s="74"/>
    </row>
    <row r="58" spans="1:4" s="75" customFormat="1" ht="24.75" customHeight="1">
      <c r="A58" s="158" t="s">
        <v>592</v>
      </c>
      <c r="B58" s="159" t="s">
        <v>593</v>
      </c>
      <c r="C58" s="160">
        <f>SUM(C59)</f>
        <v>6700</v>
      </c>
      <c r="D58" s="74"/>
    </row>
    <row r="59" spans="1:4" s="75" customFormat="1" ht="30" customHeight="1">
      <c r="A59" s="161" t="s">
        <v>594</v>
      </c>
      <c r="B59" s="162" t="s">
        <v>595</v>
      </c>
      <c r="C59" s="163">
        <v>6700</v>
      </c>
      <c r="D59" s="74"/>
    </row>
    <row r="60" spans="1:4" s="75" customFormat="1" ht="25.5" customHeight="1">
      <c r="A60" s="164" t="s">
        <v>596</v>
      </c>
      <c r="B60" s="165" t="s">
        <v>597</v>
      </c>
      <c r="C60" s="166">
        <f>C61+C63</f>
        <v>0</v>
      </c>
      <c r="D60" s="74"/>
    </row>
    <row r="61" spans="1:4" s="75" customFormat="1" ht="17.25" customHeight="1">
      <c r="A61" s="167" t="s">
        <v>598</v>
      </c>
      <c r="B61" s="168" t="s">
        <v>599</v>
      </c>
      <c r="C61" s="169">
        <f>C62</f>
        <v>0</v>
      </c>
      <c r="D61" s="74"/>
    </row>
    <row r="62" spans="1:4" s="75" customFormat="1" ht="21.75" customHeight="1">
      <c r="A62" s="167" t="s">
        <v>600</v>
      </c>
      <c r="B62" s="170" t="s">
        <v>601</v>
      </c>
      <c r="C62" s="171"/>
      <c r="D62" s="74"/>
    </row>
    <row r="63" spans="1:4" s="75" customFormat="1" ht="31.5" customHeight="1">
      <c r="A63" s="167" t="s">
        <v>602</v>
      </c>
      <c r="B63" s="168" t="s">
        <v>603</v>
      </c>
      <c r="C63" s="169">
        <f>C65</f>
        <v>0</v>
      </c>
      <c r="D63" s="74"/>
    </row>
    <row r="64" spans="1:4" s="75" customFormat="1" ht="45.75" customHeight="1">
      <c r="A64" s="167" t="s">
        <v>604</v>
      </c>
      <c r="B64" s="172" t="s">
        <v>605</v>
      </c>
      <c r="C64" s="169">
        <f>C65</f>
        <v>0</v>
      </c>
      <c r="D64" s="74"/>
    </row>
    <row r="65" spans="1:4" s="75" customFormat="1" ht="48.75" customHeight="1" thickBot="1">
      <c r="A65" s="173" t="s">
        <v>606</v>
      </c>
      <c r="B65" s="170" t="s">
        <v>605</v>
      </c>
      <c r="C65" s="174">
        <v>0</v>
      </c>
      <c r="D65" s="74"/>
    </row>
    <row r="66" spans="1:4" s="75" customFormat="1" ht="25.5" customHeight="1" thickBot="1">
      <c r="A66" s="1889" t="s">
        <v>607</v>
      </c>
      <c r="B66" s="1890"/>
      <c r="C66" s="175">
        <f>C14+C24+C35+C45+C56</f>
        <v>167764</v>
      </c>
      <c r="D66" s="74"/>
    </row>
    <row r="67" spans="1:4" s="75" customFormat="1" ht="17.25" customHeight="1">
      <c r="A67" s="1887"/>
      <c r="B67" s="176" t="s">
        <v>608</v>
      </c>
      <c r="C67" s="177">
        <f>C66/C263</f>
        <v>0.21873606529590467</v>
      </c>
      <c r="D67" s="74"/>
    </row>
    <row r="68" spans="1:4" s="75" customFormat="1" ht="18" customHeight="1">
      <c r="A68" s="1888"/>
      <c r="B68" s="178" t="s">
        <v>522</v>
      </c>
      <c r="C68" s="179">
        <f>C66/C12</f>
        <v>0.7399089690212406</v>
      </c>
      <c r="D68" s="74"/>
    </row>
    <row r="69" spans="1:4" s="75" customFormat="1" ht="30" customHeight="1">
      <c r="A69" s="180"/>
      <c r="B69" s="181"/>
      <c r="C69" s="182"/>
      <c r="D69" s="74"/>
    </row>
    <row r="70" spans="1:4" s="75" customFormat="1" ht="33.75" customHeight="1" thickBot="1">
      <c r="A70" s="183"/>
      <c r="B70" s="184"/>
      <c r="C70" s="185"/>
      <c r="D70" s="74"/>
    </row>
    <row r="71" spans="1:4" s="75" customFormat="1" ht="29.25" customHeight="1" thickBot="1">
      <c r="A71" s="186" t="s">
        <v>609</v>
      </c>
      <c r="B71" s="82" t="s">
        <v>610</v>
      </c>
      <c r="C71" s="122">
        <f>C73+C86+C90</f>
        <v>25313</v>
      </c>
      <c r="D71" s="74"/>
    </row>
    <row r="72" spans="1:4" s="75" customFormat="1" ht="18" customHeight="1">
      <c r="A72" s="105"/>
      <c r="B72" s="84" t="s">
        <v>522</v>
      </c>
      <c r="C72" s="85">
        <f>C71/C12</f>
        <v>0.11164085103380142</v>
      </c>
      <c r="D72" s="74"/>
    </row>
    <row r="73" spans="1:4" s="75" customFormat="1" ht="45.75" customHeight="1">
      <c r="A73" s="187" t="s">
        <v>611</v>
      </c>
      <c r="B73" s="188" t="s">
        <v>612</v>
      </c>
      <c r="C73" s="189">
        <f>C74+C82+C84</f>
        <v>21249</v>
      </c>
      <c r="D73" s="74"/>
    </row>
    <row r="74" spans="1:4" s="75" customFormat="1" ht="18.75" customHeight="1">
      <c r="A74" s="86"/>
      <c r="B74" s="190" t="s">
        <v>613</v>
      </c>
      <c r="C74" s="191">
        <f>C75+C78+C80</f>
        <v>18800</v>
      </c>
      <c r="D74" s="74"/>
    </row>
    <row r="75" spans="1:4" s="75" customFormat="1" ht="34.5" customHeight="1">
      <c r="A75" s="145" t="s">
        <v>614</v>
      </c>
      <c r="B75" s="192" t="s">
        <v>615</v>
      </c>
      <c r="C75" s="166">
        <f>C76+C77</f>
        <v>16167</v>
      </c>
      <c r="D75" s="74"/>
    </row>
    <row r="76" spans="1:4" s="75" customFormat="1" ht="45" customHeight="1">
      <c r="A76" s="167" t="s">
        <v>616</v>
      </c>
      <c r="B76" s="193" t="s">
        <v>617</v>
      </c>
      <c r="C76" s="171">
        <v>13210</v>
      </c>
      <c r="D76" s="74"/>
    </row>
    <row r="77" spans="1:4" s="75" customFormat="1" ht="45" customHeight="1">
      <c r="A77" s="147" t="s">
        <v>618</v>
      </c>
      <c r="B77" s="194" t="s">
        <v>619</v>
      </c>
      <c r="C77" s="171">
        <v>2957</v>
      </c>
      <c r="D77" s="74"/>
    </row>
    <row r="78" spans="1:4" s="75" customFormat="1" ht="33.75" customHeight="1">
      <c r="A78" s="145" t="s">
        <v>620</v>
      </c>
      <c r="B78" s="195" t="s">
        <v>621</v>
      </c>
      <c r="C78" s="191">
        <f>SUM(C79)</f>
        <v>2083</v>
      </c>
      <c r="D78" s="74"/>
    </row>
    <row r="79" spans="1:4" s="75" customFormat="1" ht="33.75" customHeight="1">
      <c r="A79" s="147" t="s">
        <v>622</v>
      </c>
      <c r="B79" s="148" t="s">
        <v>623</v>
      </c>
      <c r="C79" s="196">
        <v>2083</v>
      </c>
      <c r="D79" s="74"/>
    </row>
    <row r="80" spans="1:4" s="75" customFormat="1" ht="22.5" customHeight="1">
      <c r="A80" s="197" t="s">
        <v>624</v>
      </c>
      <c r="B80" s="198" t="s">
        <v>625</v>
      </c>
      <c r="C80" s="191">
        <f>SUM(C81)</f>
        <v>550</v>
      </c>
      <c r="D80" s="74"/>
    </row>
    <row r="81" spans="1:4" s="75" customFormat="1" ht="33" customHeight="1">
      <c r="A81" s="199" t="s">
        <v>626</v>
      </c>
      <c r="B81" s="200" t="s">
        <v>627</v>
      </c>
      <c r="C81" s="196">
        <v>550</v>
      </c>
      <c r="D81" s="74"/>
    </row>
    <row r="82" spans="1:4" s="75" customFormat="1" ht="34.5" customHeight="1">
      <c r="A82" s="201" t="s">
        <v>628</v>
      </c>
      <c r="B82" s="202" t="s">
        <v>629</v>
      </c>
      <c r="C82" s="191">
        <f>C83</f>
        <v>399</v>
      </c>
      <c r="D82" s="74"/>
    </row>
    <row r="83" spans="1:4" s="75" customFormat="1" ht="34.5" customHeight="1">
      <c r="A83" s="203" t="s">
        <v>630</v>
      </c>
      <c r="B83" s="127" t="s">
        <v>631</v>
      </c>
      <c r="C83" s="171">
        <v>399</v>
      </c>
      <c r="D83" s="74"/>
    </row>
    <row r="84" spans="1:4" s="75" customFormat="1" ht="24.75" customHeight="1">
      <c r="A84" s="201" t="s">
        <v>632</v>
      </c>
      <c r="B84" s="202" t="s">
        <v>633</v>
      </c>
      <c r="C84" s="191">
        <f>C85</f>
        <v>2050</v>
      </c>
      <c r="D84" s="74"/>
    </row>
    <row r="85" spans="1:4" s="75" customFormat="1" ht="23.25" customHeight="1">
      <c r="A85" s="203" t="s">
        <v>634</v>
      </c>
      <c r="B85" s="127" t="s">
        <v>635</v>
      </c>
      <c r="C85" s="171">
        <v>2050</v>
      </c>
      <c r="D85" s="74"/>
    </row>
    <row r="86" spans="1:4" s="75" customFormat="1" ht="18.75" customHeight="1">
      <c r="A86" s="204" t="s">
        <v>636</v>
      </c>
      <c r="B86" s="205" t="s">
        <v>637</v>
      </c>
      <c r="C86" s="206">
        <f>C87</f>
        <v>482</v>
      </c>
      <c r="D86" s="74"/>
    </row>
    <row r="87" spans="1:4" s="75" customFormat="1" ht="26.25" customHeight="1">
      <c r="A87" s="201" t="s">
        <v>638</v>
      </c>
      <c r="B87" s="207" t="s">
        <v>639</v>
      </c>
      <c r="C87" s="191">
        <f>C88+C89</f>
        <v>482</v>
      </c>
      <c r="D87" s="74"/>
    </row>
    <row r="88" spans="1:4" s="75" customFormat="1" ht="35.25" customHeight="1">
      <c r="A88" s="203" t="s">
        <v>640</v>
      </c>
      <c r="B88" s="208" t="s">
        <v>641</v>
      </c>
      <c r="C88" s="171">
        <v>482</v>
      </c>
      <c r="D88" s="74"/>
    </row>
    <row r="89" spans="1:4" s="75" customFormat="1" ht="46.5" customHeight="1">
      <c r="A89" s="209" t="s">
        <v>642</v>
      </c>
      <c r="B89" s="210" t="s">
        <v>643</v>
      </c>
      <c r="C89" s="196">
        <v>0</v>
      </c>
      <c r="D89" s="74"/>
    </row>
    <row r="90" spans="1:4" s="75" customFormat="1" ht="41.25" customHeight="1">
      <c r="A90" s="204" t="s">
        <v>644</v>
      </c>
      <c r="B90" s="205" t="s">
        <v>645</v>
      </c>
      <c r="C90" s="211">
        <f>C91+C93</f>
        <v>3582</v>
      </c>
      <c r="D90" s="74"/>
    </row>
    <row r="91" spans="1:4" s="75" customFormat="1" ht="24.75" customHeight="1">
      <c r="A91" s="212" t="s">
        <v>646</v>
      </c>
      <c r="B91" s="213" t="s">
        <v>647</v>
      </c>
      <c r="C91" s="160">
        <f>C92</f>
        <v>0</v>
      </c>
      <c r="D91" s="74"/>
    </row>
    <row r="92" spans="1:4" s="75" customFormat="1" ht="21.75" customHeight="1">
      <c r="A92" s="203" t="s">
        <v>648</v>
      </c>
      <c r="B92" s="214" t="s">
        <v>649</v>
      </c>
      <c r="C92" s="163">
        <v>0</v>
      </c>
      <c r="D92" s="74"/>
    </row>
    <row r="93" spans="1:4" s="75" customFormat="1" ht="44.25" customHeight="1">
      <c r="A93" s="197" t="s">
        <v>650</v>
      </c>
      <c r="B93" s="215" t="s">
        <v>651</v>
      </c>
      <c r="C93" s="166">
        <f>C94</f>
        <v>3582</v>
      </c>
      <c r="D93" s="74"/>
    </row>
    <row r="94" spans="1:4" s="75" customFormat="1" ht="33" customHeight="1" thickBot="1">
      <c r="A94" s="216" t="s">
        <v>652</v>
      </c>
      <c r="B94" s="217" t="s">
        <v>653</v>
      </c>
      <c r="C94" s="218">
        <v>3582</v>
      </c>
      <c r="D94" s="74"/>
    </row>
    <row r="95" spans="1:4" s="75" customFormat="1" ht="22.5" customHeight="1" thickBot="1">
      <c r="A95" s="186" t="s">
        <v>654</v>
      </c>
      <c r="B95" s="219" t="s">
        <v>655</v>
      </c>
      <c r="C95" s="220">
        <f>C97</f>
        <v>425</v>
      </c>
      <c r="D95" s="74"/>
    </row>
    <row r="96" spans="1:4" s="75" customFormat="1" ht="15.75" customHeight="1">
      <c r="A96" s="221"/>
      <c r="B96" s="84" t="s">
        <v>522</v>
      </c>
      <c r="C96" s="85">
        <f>C95/C12</f>
        <v>0.001874426645967116</v>
      </c>
      <c r="D96" s="74"/>
    </row>
    <row r="97" spans="1:4" s="75" customFormat="1" ht="18" customHeight="1">
      <c r="A97" s="222" t="s">
        <v>656</v>
      </c>
      <c r="B97" s="223" t="s">
        <v>657</v>
      </c>
      <c r="C97" s="108">
        <f>C98+C99+C100+C101</f>
        <v>425</v>
      </c>
      <c r="D97" s="74"/>
    </row>
    <row r="98" spans="1:4" s="75" customFormat="1" ht="24.75" customHeight="1">
      <c r="A98" s="164" t="s">
        <v>658</v>
      </c>
      <c r="B98" s="224" t="s">
        <v>659</v>
      </c>
      <c r="C98" s="225">
        <v>95</v>
      </c>
      <c r="D98" s="74"/>
    </row>
    <row r="99" spans="1:4" s="75" customFormat="1" ht="21.75" customHeight="1">
      <c r="A99" s="167" t="s">
        <v>660</v>
      </c>
      <c r="B99" s="226" t="s">
        <v>661</v>
      </c>
      <c r="C99" s="128"/>
      <c r="D99" s="74"/>
    </row>
    <row r="100" spans="1:4" s="75" customFormat="1" ht="15.75" customHeight="1">
      <c r="A100" s="167" t="s">
        <v>662</v>
      </c>
      <c r="B100" s="208" t="s">
        <v>663</v>
      </c>
      <c r="C100" s="128"/>
      <c r="D100" s="74"/>
    </row>
    <row r="101" spans="1:4" s="75" customFormat="1" ht="18" customHeight="1">
      <c r="A101" s="161" t="s">
        <v>664</v>
      </c>
      <c r="B101" s="208" t="s">
        <v>665</v>
      </c>
      <c r="C101" s="227">
        <f>C102+C103</f>
        <v>330</v>
      </c>
      <c r="D101" s="74"/>
    </row>
    <row r="102" spans="1:4" s="75" customFormat="1" ht="16.5" customHeight="1">
      <c r="A102" s="161" t="s">
        <v>666</v>
      </c>
      <c r="B102" s="208" t="s">
        <v>667</v>
      </c>
      <c r="C102" s="128">
        <v>155</v>
      </c>
      <c r="D102" s="74"/>
    </row>
    <row r="103" spans="1:4" s="75" customFormat="1" ht="18" customHeight="1" thickBot="1">
      <c r="A103" s="161" t="s">
        <v>668</v>
      </c>
      <c r="B103" s="228" t="s">
        <v>669</v>
      </c>
      <c r="C103" s="120">
        <v>175</v>
      </c>
      <c r="D103" s="74"/>
    </row>
    <row r="104" spans="1:4" s="75" customFormat="1" ht="23.25" customHeight="1" thickBot="1">
      <c r="A104" s="186" t="s">
        <v>670</v>
      </c>
      <c r="B104" s="219" t="s">
        <v>671</v>
      </c>
      <c r="C104" s="122">
        <f>C106+C109</f>
        <v>25376</v>
      </c>
      <c r="D104" s="74"/>
    </row>
    <row r="105" spans="1:4" s="75" customFormat="1" ht="17.25" customHeight="1">
      <c r="A105" s="221"/>
      <c r="B105" s="84" t="s">
        <v>522</v>
      </c>
      <c r="C105" s="85">
        <f>C104/C12</f>
        <v>0.11191870721896832</v>
      </c>
      <c r="D105" s="74"/>
    </row>
    <row r="106" spans="1:4" s="75" customFormat="1" ht="21.75" customHeight="1">
      <c r="A106" s="95" t="s">
        <v>672</v>
      </c>
      <c r="B106" s="107" t="s">
        <v>673</v>
      </c>
      <c r="C106" s="108">
        <f>C107</f>
        <v>0</v>
      </c>
      <c r="D106" s="74"/>
    </row>
    <row r="107" spans="1:4" s="75" customFormat="1" ht="26.25" customHeight="1">
      <c r="A107" s="197" t="s">
        <v>674</v>
      </c>
      <c r="B107" s="229" t="s">
        <v>675</v>
      </c>
      <c r="C107" s="125">
        <f>C108</f>
        <v>0</v>
      </c>
      <c r="D107" s="74"/>
    </row>
    <row r="108" spans="1:4" s="75" customFormat="1" ht="33.75" customHeight="1">
      <c r="A108" s="230" t="s">
        <v>676</v>
      </c>
      <c r="B108" s="231" t="s">
        <v>677</v>
      </c>
      <c r="C108" s="116"/>
      <c r="D108" s="74"/>
    </row>
    <row r="109" spans="1:4" s="75" customFormat="1" ht="22.5" customHeight="1">
      <c r="A109" s="95" t="s">
        <v>678</v>
      </c>
      <c r="B109" s="232" t="s">
        <v>679</v>
      </c>
      <c r="C109" s="108">
        <f>C110+C112</f>
        <v>25376</v>
      </c>
      <c r="D109" s="74"/>
    </row>
    <row r="110" spans="1:4" s="75" customFormat="1" ht="24" customHeight="1">
      <c r="A110" s="233" t="s">
        <v>680</v>
      </c>
      <c r="B110" s="234" t="s">
        <v>681</v>
      </c>
      <c r="C110" s="125">
        <f>C111</f>
        <v>320</v>
      </c>
      <c r="D110" s="74"/>
    </row>
    <row r="111" spans="1:5" s="75" customFormat="1" ht="24.75" customHeight="1">
      <c r="A111" s="235" t="s">
        <v>682</v>
      </c>
      <c r="B111" s="236" t="s">
        <v>683</v>
      </c>
      <c r="C111" s="116">
        <v>320</v>
      </c>
      <c r="D111" s="74"/>
      <c r="E111" s="74"/>
    </row>
    <row r="112" spans="1:4" s="75" customFormat="1" ht="18" customHeight="1">
      <c r="A112" s="197" t="s">
        <v>684</v>
      </c>
      <c r="B112" s="237" t="s">
        <v>685</v>
      </c>
      <c r="C112" s="133">
        <f>C113+C114+C115</f>
        <v>25056</v>
      </c>
      <c r="D112" s="74"/>
    </row>
    <row r="113" spans="1:4" s="75" customFormat="1" ht="24" customHeight="1">
      <c r="A113" s="238" t="s">
        <v>686</v>
      </c>
      <c r="B113" s="239" t="s">
        <v>687</v>
      </c>
      <c r="C113" s="128">
        <v>25056</v>
      </c>
      <c r="D113" s="74"/>
    </row>
    <row r="114" spans="1:4" s="75" customFormat="1" ht="15" customHeight="1">
      <c r="A114" s="230" t="s">
        <v>688</v>
      </c>
      <c r="B114" s="240" t="s">
        <v>689</v>
      </c>
      <c r="C114" s="241">
        <v>0</v>
      </c>
      <c r="D114" s="74"/>
    </row>
    <row r="115" spans="1:4" s="75" customFormat="1" ht="23.25" customHeight="1" thickBot="1">
      <c r="A115" s="216" t="s">
        <v>690</v>
      </c>
      <c r="B115" s="242" t="s">
        <v>691</v>
      </c>
      <c r="C115" s="120"/>
      <c r="D115" s="74"/>
    </row>
    <row r="116" spans="1:4" s="75" customFormat="1" ht="27" customHeight="1" thickBot="1">
      <c r="A116" s="186" t="s">
        <v>692</v>
      </c>
      <c r="B116" s="219" t="s">
        <v>693</v>
      </c>
      <c r="C116" s="122">
        <f>C118+C120+C126</f>
        <v>4183</v>
      </c>
      <c r="D116" s="74"/>
    </row>
    <row r="117" spans="1:4" s="75" customFormat="1" ht="15" customHeight="1">
      <c r="A117" s="105"/>
      <c r="B117" s="84" t="s">
        <v>522</v>
      </c>
      <c r="C117" s="85">
        <f>C116/C12</f>
        <v>0.018448768611953992</v>
      </c>
      <c r="D117" s="74"/>
    </row>
    <row r="118" spans="1:5" s="75" customFormat="1" ht="21" customHeight="1">
      <c r="A118" s="86" t="s">
        <v>694</v>
      </c>
      <c r="B118" s="243" t="s">
        <v>695</v>
      </c>
      <c r="C118" s="244">
        <f>C119</f>
        <v>0</v>
      </c>
      <c r="D118" s="74"/>
      <c r="E118" s="74"/>
    </row>
    <row r="119" spans="1:4" s="75" customFormat="1" ht="25.5" customHeight="1">
      <c r="A119" s="222" t="s">
        <v>696</v>
      </c>
      <c r="B119" s="245" t="s">
        <v>697</v>
      </c>
      <c r="C119" s="246"/>
      <c r="D119" s="74"/>
    </row>
    <row r="120" spans="1:4" s="75" customFormat="1" ht="39" customHeight="1">
      <c r="A120" s="145" t="s">
        <v>698</v>
      </c>
      <c r="B120" s="247" t="s">
        <v>699</v>
      </c>
      <c r="C120" s="191">
        <f>C121+C123</f>
        <v>4003</v>
      </c>
      <c r="D120" s="74"/>
    </row>
    <row r="121" spans="1:4" s="75" customFormat="1" ht="46.5" customHeight="1">
      <c r="A121" s="248" t="s">
        <v>700</v>
      </c>
      <c r="B121" s="249" t="s">
        <v>701</v>
      </c>
      <c r="C121" s="191">
        <f>C122</f>
        <v>4003</v>
      </c>
      <c r="D121" s="74"/>
    </row>
    <row r="122" spans="1:4" s="75" customFormat="1" ht="50.25" customHeight="1">
      <c r="A122" s="250" t="s">
        <v>702</v>
      </c>
      <c r="B122" s="251" t="s">
        <v>703</v>
      </c>
      <c r="C122" s="163">
        <v>4003</v>
      </c>
      <c r="D122" s="74"/>
    </row>
    <row r="123" spans="1:4" s="75" customFormat="1" ht="47.25" customHeight="1">
      <c r="A123" s="252" t="s">
        <v>704</v>
      </c>
      <c r="B123" s="253" t="s">
        <v>705</v>
      </c>
      <c r="C123" s="166">
        <f>C124+C125</f>
        <v>0</v>
      </c>
      <c r="D123" s="74"/>
    </row>
    <row r="124" spans="1:4" s="75" customFormat="1" ht="48" customHeight="1">
      <c r="A124" s="254" t="s">
        <v>706</v>
      </c>
      <c r="B124" s="255" t="s">
        <v>707</v>
      </c>
      <c r="C124" s="171">
        <v>0</v>
      </c>
      <c r="D124" s="74"/>
    </row>
    <row r="125" spans="1:4" s="75" customFormat="1" ht="82.5" customHeight="1">
      <c r="A125" s="256" t="s">
        <v>708</v>
      </c>
      <c r="B125" s="257" t="s">
        <v>709</v>
      </c>
      <c r="C125" s="196"/>
      <c r="D125" s="74"/>
    </row>
    <row r="126" spans="1:4" s="75" customFormat="1" ht="27.75" customHeight="1">
      <c r="A126" s="258" t="s">
        <v>710</v>
      </c>
      <c r="B126" s="259" t="s">
        <v>711</v>
      </c>
      <c r="C126" s="260">
        <f>C127+C129</f>
        <v>180</v>
      </c>
      <c r="D126" s="74"/>
    </row>
    <row r="127" spans="1:4" s="75" customFormat="1" ht="26.25" customHeight="1">
      <c r="A127" s="164" t="s">
        <v>712</v>
      </c>
      <c r="B127" s="261" t="s">
        <v>713</v>
      </c>
      <c r="C127" s="166">
        <f>C128</f>
        <v>180</v>
      </c>
      <c r="D127" s="74"/>
    </row>
    <row r="128" spans="1:4" s="75" customFormat="1" ht="30" customHeight="1">
      <c r="A128" s="147" t="s">
        <v>714</v>
      </c>
      <c r="B128" s="210" t="s">
        <v>715</v>
      </c>
      <c r="C128" s="196">
        <v>180</v>
      </c>
      <c r="D128" s="74"/>
    </row>
    <row r="129" spans="1:4" s="75" customFormat="1" ht="32.25" customHeight="1">
      <c r="A129" s="164" t="s">
        <v>716</v>
      </c>
      <c r="B129" s="261" t="s">
        <v>717</v>
      </c>
      <c r="C129" s="166">
        <f>C130</f>
        <v>0</v>
      </c>
      <c r="D129" s="74"/>
    </row>
    <row r="130" spans="1:4" s="75" customFormat="1" ht="30.75" customHeight="1" thickBot="1">
      <c r="A130" s="149" t="s">
        <v>718</v>
      </c>
      <c r="B130" s="228" t="s">
        <v>719</v>
      </c>
      <c r="C130" s="218"/>
      <c r="D130" s="74"/>
    </row>
    <row r="131" spans="1:4" s="75" customFormat="1" ht="26.25" customHeight="1" thickBot="1">
      <c r="A131" s="186" t="s">
        <v>720</v>
      </c>
      <c r="B131" s="219" t="s">
        <v>721</v>
      </c>
      <c r="C131" s="220">
        <f>C133</f>
        <v>2245</v>
      </c>
      <c r="D131" s="74"/>
    </row>
    <row r="132" spans="1:4" s="75" customFormat="1" ht="15" customHeight="1">
      <c r="A132" s="105"/>
      <c r="B132" s="84" t="s">
        <v>522</v>
      </c>
      <c r="C132" s="85">
        <f>C131/C12</f>
        <v>0.009901383106343942</v>
      </c>
      <c r="D132" s="74"/>
    </row>
    <row r="133" spans="1:4" s="75" customFormat="1" ht="29.25" customHeight="1">
      <c r="A133" s="158" t="s">
        <v>722</v>
      </c>
      <c r="B133" s="262" t="s">
        <v>723</v>
      </c>
      <c r="C133" s="263">
        <f>C134+C135</f>
        <v>2245</v>
      </c>
      <c r="D133" s="74"/>
    </row>
    <row r="134" spans="1:4" s="75" customFormat="1" ht="28.5" customHeight="1">
      <c r="A134" s="167" t="s">
        <v>724</v>
      </c>
      <c r="B134" s="127" t="s">
        <v>725</v>
      </c>
      <c r="C134" s="128">
        <v>1601</v>
      </c>
      <c r="D134" s="74"/>
    </row>
    <row r="135" spans="1:4" s="75" customFormat="1" ht="29.25" customHeight="1" thickBot="1">
      <c r="A135" s="149" t="s">
        <v>726</v>
      </c>
      <c r="B135" s="264" t="s">
        <v>725</v>
      </c>
      <c r="C135" s="120">
        <v>644</v>
      </c>
      <c r="D135" s="74"/>
    </row>
    <row r="136" spans="1:4" s="75" customFormat="1" ht="31.5" customHeight="1" thickBot="1">
      <c r="A136" s="265" t="s">
        <v>727</v>
      </c>
      <c r="B136" s="266" t="s">
        <v>728</v>
      </c>
      <c r="C136" s="140">
        <f>C138+C144+C146+C148+C153+C155+C170</f>
        <v>1430</v>
      </c>
      <c r="D136" s="74"/>
    </row>
    <row r="137" spans="1:4" s="75" customFormat="1" ht="15.75" customHeight="1">
      <c r="A137" s="105"/>
      <c r="B137" s="84" t="s">
        <v>522</v>
      </c>
      <c r="C137" s="85">
        <f>C136/C12</f>
        <v>0.006306894361724649</v>
      </c>
      <c r="D137" s="74"/>
    </row>
    <row r="138" spans="1:4" s="75" customFormat="1" ht="27.75" customHeight="1">
      <c r="A138" s="100" t="s">
        <v>729</v>
      </c>
      <c r="B138" s="267" t="s">
        <v>730</v>
      </c>
      <c r="C138" s="268">
        <f>C139+C142</f>
        <v>100</v>
      </c>
      <c r="D138" s="269"/>
    </row>
    <row r="139" spans="1:4" s="75" customFormat="1" ht="38.25" customHeight="1">
      <c r="A139" s="270" t="s">
        <v>731</v>
      </c>
      <c r="B139" s="271" t="s">
        <v>732</v>
      </c>
      <c r="C139" s="272">
        <f>C140+C141</f>
        <v>100</v>
      </c>
      <c r="D139" s="74"/>
    </row>
    <row r="140" spans="1:4" s="75" customFormat="1" ht="59.25" customHeight="1">
      <c r="A140" s="273" t="s">
        <v>733</v>
      </c>
      <c r="B140" s="274" t="s">
        <v>734</v>
      </c>
      <c r="C140" s="128">
        <v>100</v>
      </c>
      <c r="D140" s="74"/>
    </row>
    <row r="141" spans="1:4" s="75" customFormat="1" ht="46.5" customHeight="1">
      <c r="A141" s="275" t="s">
        <v>735</v>
      </c>
      <c r="B141" s="276" t="s">
        <v>736</v>
      </c>
      <c r="C141" s="116"/>
      <c r="D141" s="74"/>
    </row>
    <row r="142" spans="1:4" s="75" customFormat="1" ht="35.25" customHeight="1">
      <c r="A142" s="277" t="s">
        <v>737</v>
      </c>
      <c r="B142" s="278" t="s">
        <v>738</v>
      </c>
      <c r="C142" s="279">
        <f>C143</f>
        <v>0</v>
      </c>
      <c r="D142" s="74"/>
    </row>
    <row r="143" spans="1:4" s="75" customFormat="1" ht="114" customHeight="1">
      <c r="A143" s="275" t="s">
        <v>739</v>
      </c>
      <c r="B143" s="280" t="s">
        <v>740</v>
      </c>
      <c r="C143" s="116"/>
      <c r="D143" s="74"/>
    </row>
    <row r="144" spans="1:4" s="75" customFormat="1" ht="24.75" customHeight="1">
      <c r="A144" s="281" t="s">
        <v>741</v>
      </c>
      <c r="B144" s="282" t="s">
        <v>742</v>
      </c>
      <c r="C144" s="283">
        <f>C145</f>
        <v>50</v>
      </c>
      <c r="D144" s="74"/>
    </row>
    <row r="145" spans="1:4" s="75" customFormat="1" ht="31.5" customHeight="1">
      <c r="A145" s="275" t="s">
        <v>743</v>
      </c>
      <c r="B145" s="284" t="s">
        <v>18</v>
      </c>
      <c r="C145" s="116">
        <v>50</v>
      </c>
      <c r="D145" s="74"/>
    </row>
    <row r="146" spans="1:4" s="75" customFormat="1" ht="32.25" customHeight="1">
      <c r="A146" s="273" t="s">
        <v>744</v>
      </c>
      <c r="B146" s="282" t="s">
        <v>745</v>
      </c>
      <c r="C146" s="283">
        <f>C147</f>
        <v>0</v>
      </c>
      <c r="D146" s="74"/>
    </row>
    <row r="147" spans="1:4" s="75" customFormat="1" ht="30" customHeight="1">
      <c r="A147" s="275" t="s">
        <v>746</v>
      </c>
      <c r="B147" s="285" t="s">
        <v>163</v>
      </c>
      <c r="C147" s="116"/>
      <c r="D147" s="74"/>
    </row>
    <row r="148" spans="1:4" s="75" customFormat="1" ht="61.5" customHeight="1">
      <c r="A148" s="286" t="s">
        <v>747</v>
      </c>
      <c r="B148" s="287" t="s">
        <v>748</v>
      </c>
      <c r="C148" s="288">
        <f>C149+C151</f>
        <v>270</v>
      </c>
      <c r="D148" s="74"/>
    </row>
    <row r="149" spans="1:4" s="75" customFormat="1" ht="39.75" customHeight="1">
      <c r="A149" s="277" t="s">
        <v>749</v>
      </c>
      <c r="B149" s="289" t="s">
        <v>750</v>
      </c>
      <c r="C149" s="290">
        <f>C150</f>
        <v>0</v>
      </c>
      <c r="D149" s="74"/>
    </row>
    <row r="150" spans="1:4" s="75" customFormat="1" ht="34.5" customHeight="1">
      <c r="A150" s="291" t="s">
        <v>751</v>
      </c>
      <c r="B150" s="292" t="s">
        <v>752</v>
      </c>
      <c r="C150" s="135"/>
      <c r="D150" s="74"/>
    </row>
    <row r="151" spans="1:4" s="75" customFormat="1" ht="45" customHeight="1">
      <c r="A151" s="291" t="s">
        <v>753</v>
      </c>
      <c r="B151" s="293" t="s">
        <v>754</v>
      </c>
      <c r="C151" s="279">
        <f>C152</f>
        <v>270</v>
      </c>
      <c r="D151" s="74"/>
    </row>
    <row r="152" spans="1:4" s="75" customFormat="1" ht="37.5" customHeight="1">
      <c r="A152" s="294" t="s">
        <v>755</v>
      </c>
      <c r="B152" s="295" t="s">
        <v>756</v>
      </c>
      <c r="C152" s="241">
        <v>270</v>
      </c>
      <c r="D152" s="74"/>
    </row>
    <row r="153" spans="1:4" s="75" customFormat="1" ht="33" customHeight="1">
      <c r="A153" s="270" t="s">
        <v>757</v>
      </c>
      <c r="B153" s="296" t="s">
        <v>758</v>
      </c>
      <c r="C153" s="297">
        <f>C154</f>
        <v>0</v>
      </c>
      <c r="D153" s="74"/>
    </row>
    <row r="154" spans="1:4" s="75" customFormat="1" ht="30" customHeight="1">
      <c r="A154" s="273" t="s">
        <v>759</v>
      </c>
      <c r="B154" s="298" t="s">
        <v>22</v>
      </c>
      <c r="C154" s="138"/>
      <c r="D154" s="74"/>
    </row>
    <row r="155" spans="1:4" s="75" customFormat="1" ht="26.25" customHeight="1">
      <c r="A155" s="299" t="s">
        <v>760</v>
      </c>
      <c r="B155" s="300" t="s">
        <v>761</v>
      </c>
      <c r="C155" s="301">
        <f>C156+C159+C162+C165+C167</f>
        <v>1010</v>
      </c>
      <c r="D155" s="74"/>
    </row>
    <row r="156" spans="1:4" s="75" customFormat="1" ht="33" customHeight="1">
      <c r="A156" s="273" t="s">
        <v>762</v>
      </c>
      <c r="B156" s="302" t="s">
        <v>763</v>
      </c>
      <c r="C156" s="303">
        <f>C157+C158</f>
        <v>0</v>
      </c>
      <c r="D156" s="74"/>
    </row>
    <row r="157" spans="1:4" s="75" customFormat="1" ht="28.5" customHeight="1">
      <c r="A157" s="294" t="s">
        <v>764</v>
      </c>
      <c r="B157" s="304" t="s">
        <v>765</v>
      </c>
      <c r="C157" s="135"/>
      <c r="D157" s="74"/>
    </row>
    <row r="158" spans="1:4" s="75" customFormat="1" ht="34.5" customHeight="1">
      <c r="A158" s="275" t="s">
        <v>766</v>
      </c>
      <c r="B158" s="305" t="s">
        <v>767</v>
      </c>
      <c r="C158" s="138"/>
      <c r="D158" s="74"/>
    </row>
    <row r="159" spans="1:4" s="75" customFormat="1" ht="24.75" customHeight="1">
      <c r="A159" s="277" t="s">
        <v>768</v>
      </c>
      <c r="B159" s="289" t="s">
        <v>769</v>
      </c>
      <c r="C159" s="272">
        <f>C160+C161</f>
        <v>10</v>
      </c>
      <c r="D159" s="74"/>
    </row>
    <row r="160" spans="1:4" s="75" customFormat="1" ht="79.5" customHeight="1">
      <c r="A160" s="294" t="s">
        <v>770</v>
      </c>
      <c r="B160" s="306" t="s">
        <v>771</v>
      </c>
      <c r="C160" s="128">
        <v>10</v>
      </c>
      <c r="D160" s="74"/>
    </row>
    <row r="161" spans="1:4" s="75" customFormat="1" ht="80.25" customHeight="1">
      <c r="A161" s="275" t="s">
        <v>772</v>
      </c>
      <c r="B161" s="307" t="s">
        <v>773</v>
      </c>
      <c r="C161" s="116"/>
      <c r="D161" s="74"/>
    </row>
    <row r="162" spans="1:4" s="75" customFormat="1" ht="29.25" customHeight="1">
      <c r="A162" s="308" t="s">
        <v>774</v>
      </c>
      <c r="B162" s="309" t="s">
        <v>775</v>
      </c>
      <c r="C162" s="279">
        <f>C163+C164</f>
        <v>0</v>
      </c>
      <c r="D162" s="74"/>
    </row>
    <row r="163" spans="1:4" s="75" customFormat="1" ht="58.5" customHeight="1">
      <c r="A163" s="273" t="s">
        <v>776</v>
      </c>
      <c r="B163" s="293" t="s">
        <v>777</v>
      </c>
      <c r="C163" s="128"/>
      <c r="D163" s="74"/>
    </row>
    <row r="164" spans="1:4" s="75" customFormat="1" ht="36" customHeight="1">
      <c r="A164" s="275" t="s">
        <v>778</v>
      </c>
      <c r="B164" s="307" t="s">
        <v>779</v>
      </c>
      <c r="C164" s="97"/>
      <c r="D164" s="74"/>
    </row>
    <row r="165" spans="1:4" s="75" customFormat="1" ht="25.5" customHeight="1">
      <c r="A165" s="277" t="s">
        <v>780</v>
      </c>
      <c r="B165" s="310" t="s">
        <v>781</v>
      </c>
      <c r="C165" s="279">
        <f>C166</f>
        <v>0</v>
      </c>
      <c r="D165" s="74"/>
    </row>
    <row r="166" spans="1:4" s="75" customFormat="1" ht="33.75" customHeight="1">
      <c r="A166" s="275" t="s">
        <v>782</v>
      </c>
      <c r="B166" s="311" t="s">
        <v>783</v>
      </c>
      <c r="C166" s="116"/>
      <c r="D166" s="74"/>
    </row>
    <row r="167" spans="1:4" s="75" customFormat="1" ht="48" customHeight="1">
      <c r="A167" s="273" t="s">
        <v>784</v>
      </c>
      <c r="B167" s="312" t="s">
        <v>785</v>
      </c>
      <c r="C167" s="279">
        <f>C168+C169</f>
        <v>1000</v>
      </c>
      <c r="D167" s="74"/>
    </row>
    <row r="168" spans="1:4" s="75" customFormat="1" ht="33" customHeight="1">
      <c r="A168" s="238" t="s">
        <v>786</v>
      </c>
      <c r="B168" s="313" t="s">
        <v>195</v>
      </c>
      <c r="C168" s="241">
        <v>1000</v>
      </c>
      <c r="D168" s="74"/>
    </row>
    <row r="169" spans="1:4" s="75" customFormat="1" ht="47.25" customHeight="1">
      <c r="A169" s="100" t="s">
        <v>787</v>
      </c>
      <c r="B169" s="314" t="s">
        <v>32</v>
      </c>
      <c r="C169" s="116"/>
      <c r="D169" s="74"/>
    </row>
    <row r="170" spans="1:4" s="75" customFormat="1" ht="30" customHeight="1">
      <c r="A170" s="95" t="s">
        <v>788</v>
      </c>
      <c r="B170" s="315" t="s">
        <v>789</v>
      </c>
      <c r="C170" s="316">
        <f>C171+C172</f>
        <v>0</v>
      </c>
      <c r="D170" s="74"/>
    </row>
    <row r="171" spans="1:4" s="75" customFormat="1" ht="57.75" customHeight="1">
      <c r="A171" s="95" t="s">
        <v>790</v>
      </c>
      <c r="B171" s="317" t="s">
        <v>791</v>
      </c>
      <c r="C171" s="318"/>
      <c r="D171" s="74"/>
    </row>
    <row r="172" spans="1:4" s="75" customFormat="1" ht="25.5" customHeight="1">
      <c r="A172" s="197" t="s">
        <v>792</v>
      </c>
      <c r="B172" s="319" t="s">
        <v>793</v>
      </c>
      <c r="C172" s="290">
        <f>C173</f>
        <v>0</v>
      </c>
      <c r="D172" s="74"/>
    </row>
    <row r="173" spans="1:4" s="75" customFormat="1" ht="39" customHeight="1" thickBot="1">
      <c r="A173" s="235" t="s">
        <v>794</v>
      </c>
      <c r="B173" s="142" t="s">
        <v>795</v>
      </c>
      <c r="C173" s="138"/>
      <c r="D173" s="74"/>
    </row>
    <row r="174" spans="1:4" s="75" customFormat="1" ht="24.75" customHeight="1" thickBot="1">
      <c r="A174" s="76" t="s">
        <v>796</v>
      </c>
      <c r="B174" s="121" t="s">
        <v>797</v>
      </c>
      <c r="C174" s="122">
        <f>C176</f>
        <v>0</v>
      </c>
      <c r="D174" s="74"/>
    </row>
    <row r="175" spans="1:4" s="75" customFormat="1" ht="15.75" customHeight="1">
      <c r="A175" s="105"/>
      <c r="B175" s="84" t="s">
        <v>522</v>
      </c>
      <c r="C175" s="85">
        <f>C174/C12</f>
        <v>0</v>
      </c>
      <c r="D175" s="74"/>
    </row>
    <row r="176" spans="1:4" s="75" customFormat="1" ht="22.5" customHeight="1">
      <c r="A176" s="197" t="s">
        <v>798</v>
      </c>
      <c r="B176" s="124" t="s">
        <v>797</v>
      </c>
      <c r="C176" s="125">
        <f>C177</f>
        <v>0</v>
      </c>
      <c r="D176" s="74"/>
    </row>
    <row r="177" spans="1:4" s="75" customFormat="1" ht="17.25" customHeight="1">
      <c r="A177" s="238" t="s">
        <v>799</v>
      </c>
      <c r="B177" s="127" t="s">
        <v>800</v>
      </c>
      <c r="C177" s="227">
        <f>C178+C179</f>
        <v>0</v>
      </c>
      <c r="D177" s="74"/>
    </row>
    <row r="178" spans="1:4" s="75" customFormat="1" ht="19.5" customHeight="1">
      <c r="A178" s="233" t="s">
        <v>801</v>
      </c>
      <c r="B178" s="134" t="s">
        <v>800</v>
      </c>
      <c r="C178" s="135"/>
      <c r="D178" s="74"/>
    </row>
    <row r="179" spans="1:4" s="75" customFormat="1" ht="37.5" customHeight="1" thickBot="1">
      <c r="A179" s="216" t="s">
        <v>802</v>
      </c>
      <c r="B179" s="264" t="s">
        <v>803</v>
      </c>
      <c r="C179" s="120"/>
      <c r="D179" s="74"/>
    </row>
    <row r="180" spans="1:6" s="69" customFormat="1" ht="28.5" customHeight="1" thickBot="1">
      <c r="A180" s="1889" t="s">
        <v>804</v>
      </c>
      <c r="B180" s="1890"/>
      <c r="C180" s="320">
        <f>C71+C95+C104+C116+C131+C136+C174</f>
        <v>58972</v>
      </c>
      <c r="D180" s="68"/>
      <c r="E180" s="321"/>
      <c r="F180" s="321"/>
    </row>
    <row r="181" spans="1:4" s="69" customFormat="1" ht="14.25" customHeight="1">
      <c r="A181" s="1887"/>
      <c r="B181" s="176" t="s">
        <v>608</v>
      </c>
      <c r="C181" s="322">
        <f>C180/C263</f>
        <v>0.07688957847112664</v>
      </c>
      <c r="D181" s="68"/>
    </row>
    <row r="182" spans="1:4" s="69" customFormat="1" ht="18" customHeight="1">
      <c r="A182" s="1888"/>
      <c r="B182" s="178" t="s">
        <v>522</v>
      </c>
      <c r="C182" s="323">
        <f>C180/C12</f>
        <v>0.26009103097875946</v>
      </c>
      <c r="D182" s="68"/>
    </row>
    <row r="183" spans="1:4" s="69" customFormat="1" ht="26.25" customHeight="1">
      <c r="A183" s="180"/>
      <c r="B183" s="324"/>
      <c r="C183" s="325"/>
      <c r="D183" s="68"/>
    </row>
    <row r="184" spans="1:4" s="69" customFormat="1" ht="16.5" customHeight="1" thickBot="1">
      <c r="A184" s="75"/>
      <c r="B184" s="75"/>
      <c r="C184" s="75"/>
      <c r="D184" s="68"/>
    </row>
    <row r="185" spans="1:4" s="69" customFormat="1" ht="23.25" customHeight="1" thickBot="1">
      <c r="A185" s="326" t="s">
        <v>805</v>
      </c>
      <c r="B185" s="327" t="s">
        <v>806</v>
      </c>
      <c r="C185" s="328">
        <f>C187+C249+C259</f>
        <v>540234</v>
      </c>
      <c r="D185" s="68"/>
    </row>
    <row r="186" spans="1:4" s="69" customFormat="1" ht="14.25" customHeight="1">
      <c r="A186" s="329"/>
      <c r="B186" s="330" t="s">
        <v>807</v>
      </c>
      <c r="C186" s="331">
        <f>C185/C263*100</f>
        <v>70.43743562329688</v>
      </c>
      <c r="D186" s="68"/>
    </row>
    <row r="187" spans="1:4" s="69" customFormat="1" ht="26.25" customHeight="1">
      <c r="A187" s="332" t="s">
        <v>808</v>
      </c>
      <c r="B187" s="333" t="s">
        <v>809</v>
      </c>
      <c r="C187" s="334">
        <f>C189+C192+C217+C242</f>
        <v>540234</v>
      </c>
      <c r="D187" s="68"/>
    </row>
    <row r="188" spans="1:4" s="69" customFormat="1" ht="19.5" customHeight="1">
      <c r="A188" s="335"/>
      <c r="B188" s="336" t="s">
        <v>807</v>
      </c>
      <c r="C188" s="337">
        <f>C187/C263*100</f>
        <v>70.43743562329688</v>
      </c>
      <c r="D188" s="68"/>
    </row>
    <row r="189" spans="1:4" s="69" customFormat="1" ht="22.5" customHeight="1">
      <c r="A189" s="338" t="s">
        <v>810</v>
      </c>
      <c r="B189" s="339" t="s">
        <v>811</v>
      </c>
      <c r="C189" s="340">
        <f>C190+C191</f>
        <v>97618</v>
      </c>
      <c r="D189" s="68"/>
    </row>
    <row r="190" spans="1:4" s="69" customFormat="1" ht="27.75" customHeight="1">
      <c r="A190" s="197" t="s">
        <v>812</v>
      </c>
      <c r="B190" s="341" t="s">
        <v>450</v>
      </c>
      <c r="C190" s="225">
        <v>97618</v>
      </c>
      <c r="D190" s="68"/>
    </row>
    <row r="191" spans="1:4" s="69" customFormat="1" ht="25.5" customHeight="1">
      <c r="A191" s="238" t="s">
        <v>813</v>
      </c>
      <c r="B191" s="342" t="s">
        <v>206</v>
      </c>
      <c r="C191" s="128"/>
      <c r="D191" s="68"/>
    </row>
    <row r="192" spans="1:4" s="69" customFormat="1" ht="21.75" customHeight="1">
      <c r="A192" s="338" t="s">
        <v>814</v>
      </c>
      <c r="B192" s="339" t="s">
        <v>815</v>
      </c>
      <c r="C192" s="340">
        <f>C193+C196+C201+C204+C207+C210</f>
        <v>140604.8</v>
      </c>
      <c r="D192" s="68"/>
    </row>
    <row r="193" spans="1:4" s="69" customFormat="1" ht="26.25" customHeight="1">
      <c r="A193" s="197" t="s">
        <v>816</v>
      </c>
      <c r="B193" s="343" t="s">
        <v>817</v>
      </c>
      <c r="C193" s="125">
        <f>C194+C195</f>
        <v>0</v>
      </c>
      <c r="D193" s="68"/>
    </row>
    <row r="194" spans="1:4" s="69" customFormat="1" ht="23.25" customHeight="1">
      <c r="A194" s="1880" t="s">
        <v>818</v>
      </c>
      <c r="B194" s="239" t="s">
        <v>819</v>
      </c>
      <c r="C194" s="128"/>
      <c r="D194" s="68"/>
    </row>
    <row r="195" spans="1:4" s="69" customFormat="1" ht="17.25" customHeight="1">
      <c r="A195" s="1891"/>
      <c r="B195" s="239" t="s">
        <v>820</v>
      </c>
      <c r="C195" s="128"/>
      <c r="D195" s="68"/>
    </row>
    <row r="196" spans="1:4" s="69" customFormat="1" ht="26.25" customHeight="1">
      <c r="A196" s="95" t="s">
        <v>821</v>
      </c>
      <c r="B196" s="344" t="s">
        <v>822</v>
      </c>
      <c r="C196" s="108">
        <f>C197+C198+C199+C200</f>
        <v>107500</v>
      </c>
      <c r="D196" s="68"/>
    </row>
    <row r="197" spans="1:4" s="69" customFormat="1" ht="19.5" customHeight="1">
      <c r="A197" s="1892"/>
      <c r="B197" s="345" t="s">
        <v>823</v>
      </c>
      <c r="C197" s="128">
        <v>57500</v>
      </c>
      <c r="D197" s="68"/>
    </row>
    <row r="198" spans="1:4" s="69" customFormat="1" ht="19.5" customHeight="1">
      <c r="A198" s="1892"/>
      <c r="B198" s="172" t="s">
        <v>824</v>
      </c>
      <c r="C198" s="128">
        <v>40000</v>
      </c>
      <c r="D198" s="68"/>
    </row>
    <row r="199" spans="1:4" s="69" customFormat="1" ht="15" customHeight="1">
      <c r="A199" s="1892"/>
      <c r="B199" s="346" t="s">
        <v>825</v>
      </c>
      <c r="C199" s="128">
        <v>10000</v>
      </c>
      <c r="D199" s="68"/>
    </row>
    <row r="200" spans="1:4" s="69" customFormat="1" ht="25.5" customHeight="1">
      <c r="A200" s="1893"/>
      <c r="B200" s="347" t="s">
        <v>826</v>
      </c>
      <c r="C200" s="116"/>
      <c r="D200" s="68"/>
    </row>
    <row r="201" spans="1:4" s="69" customFormat="1" ht="33.75" customHeight="1">
      <c r="A201" s="197" t="s">
        <v>827</v>
      </c>
      <c r="B201" s="348" t="s">
        <v>828</v>
      </c>
      <c r="C201" s="125">
        <f>C202+C203</f>
        <v>23180</v>
      </c>
      <c r="D201" s="68"/>
    </row>
    <row r="202" spans="1:3" s="69" customFormat="1" ht="17.25" customHeight="1">
      <c r="A202" s="1880" t="s">
        <v>818</v>
      </c>
      <c r="B202" s="239" t="s">
        <v>829</v>
      </c>
      <c r="C202" s="128">
        <v>23180</v>
      </c>
    </row>
    <row r="203" spans="1:3" s="69" customFormat="1" ht="17.25" customHeight="1">
      <c r="A203" s="1894"/>
      <c r="B203" s="349" t="s">
        <v>830</v>
      </c>
      <c r="C203" s="135"/>
    </row>
    <row r="204" spans="1:3" s="69" customFormat="1" ht="21" customHeight="1">
      <c r="A204" s="197" t="s">
        <v>831</v>
      </c>
      <c r="B204" s="348" t="s">
        <v>832</v>
      </c>
      <c r="C204" s="125">
        <f>C205+C206</f>
        <v>212.7</v>
      </c>
    </row>
    <row r="205" spans="1:3" s="69" customFormat="1" ht="12" customHeight="1">
      <c r="A205" s="1880" t="s">
        <v>818</v>
      </c>
      <c r="B205" s="239" t="s">
        <v>833</v>
      </c>
      <c r="C205" s="128"/>
    </row>
    <row r="206" spans="1:3" s="69" customFormat="1" ht="12.75" customHeight="1">
      <c r="A206" s="1881"/>
      <c r="B206" s="239" t="s">
        <v>830</v>
      </c>
      <c r="C206" s="128">
        <v>212.7</v>
      </c>
    </row>
    <row r="207" spans="1:3" s="69" customFormat="1" ht="28.5" customHeight="1">
      <c r="A207" s="197" t="s">
        <v>834</v>
      </c>
      <c r="B207" s="350" t="s">
        <v>835</v>
      </c>
      <c r="C207" s="125">
        <f>C208+C209</f>
        <v>0</v>
      </c>
    </row>
    <row r="208" spans="1:3" s="69" customFormat="1" ht="18" customHeight="1">
      <c r="A208" s="1882" t="s">
        <v>818</v>
      </c>
      <c r="B208" s="345" t="s">
        <v>836</v>
      </c>
      <c r="C208" s="135"/>
    </row>
    <row r="209" spans="1:3" s="69" customFormat="1" ht="17.25" customHeight="1">
      <c r="A209" s="1882"/>
      <c r="B209" s="351" t="s">
        <v>837</v>
      </c>
      <c r="C209" s="116"/>
    </row>
    <row r="210" spans="1:3" s="69" customFormat="1" ht="22.5" customHeight="1">
      <c r="A210" s="95" t="s">
        <v>838</v>
      </c>
      <c r="B210" s="352" t="s">
        <v>839</v>
      </c>
      <c r="C210" s="353">
        <f>C211+C212+C213+C214</f>
        <v>9712.1</v>
      </c>
    </row>
    <row r="211" spans="1:3" s="69" customFormat="1" ht="17.25" customHeight="1">
      <c r="A211" s="1883" t="s">
        <v>818</v>
      </c>
      <c r="B211" s="343" t="s">
        <v>840</v>
      </c>
      <c r="C211" s="225">
        <v>9488.8</v>
      </c>
    </row>
    <row r="212" spans="1:3" s="69" customFormat="1" ht="15" customHeight="1">
      <c r="A212" s="1882"/>
      <c r="B212" s="354" t="s">
        <v>841</v>
      </c>
      <c r="C212" s="128">
        <v>149.2</v>
      </c>
    </row>
    <row r="213" spans="1:3" s="69" customFormat="1" ht="27" customHeight="1">
      <c r="A213" s="1882"/>
      <c r="B213" s="355" t="s">
        <v>842</v>
      </c>
      <c r="C213" s="116">
        <v>74.1</v>
      </c>
    </row>
    <row r="214" spans="1:3" s="69" customFormat="1" ht="27" customHeight="1">
      <c r="A214" s="1870"/>
      <c r="B214" s="356" t="s">
        <v>843</v>
      </c>
      <c r="C214" s="290">
        <f>C215+C216</f>
        <v>0</v>
      </c>
    </row>
    <row r="215" spans="1:3" s="69" customFormat="1" ht="15.75" customHeight="1">
      <c r="A215" s="1870"/>
      <c r="B215" s="357" t="s">
        <v>844</v>
      </c>
      <c r="C215" s="135"/>
    </row>
    <row r="216" spans="1:3" s="69" customFormat="1" ht="16.5" customHeight="1">
      <c r="A216" s="1870"/>
      <c r="B216" s="358" t="s">
        <v>845</v>
      </c>
      <c r="C216" s="116"/>
    </row>
    <row r="217" spans="1:3" s="69" customFormat="1" ht="27.75" customHeight="1">
      <c r="A217" s="359" t="s">
        <v>846</v>
      </c>
      <c r="B217" s="360" t="s">
        <v>847</v>
      </c>
      <c r="C217" s="340">
        <f>C218+C219+C226+C227+C228+C231+C232+C235+C238+C239</f>
        <v>299691.2</v>
      </c>
    </row>
    <row r="218" spans="1:3" s="69" customFormat="1" ht="22.5" customHeight="1">
      <c r="A218" s="95" t="s">
        <v>848</v>
      </c>
      <c r="B218" s="354" t="s">
        <v>849</v>
      </c>
      <c r="C218" s="361">
        <v>5807.1</v>
      </c>
    </row>
    <row r="219" spans="1:3" s="69" customFormat="1" ht="21" customHeight="1">
      <c r="A219" s="95" t="s">
        <v>850</v>
      </c>
      <c r="B219" s="362" t="s">
        <v>851</v>
      </c>
      <c r="C219" s="108">
        <f>C220+C221+C222+C223+C224+C225</f>
        <v>3707.5</v>
      </c>
    </row>
    <row r="220" spans="1:3" s="69" customFormat="1" ht="18.75" customHeight="1">
      <c r="A220" s="1884" t="s">
        <v>818</v>
      </c>
      <c r="B220" s="357" t="s">
        <v>852</v>
      </c>
      <c r="C220" s="135">
        <v>337.3</v>
      </c>
    </row>
    <row r="221" spans="1:3" s="69" customFormat="1" ht="16.5" customHeight="1">
      <c r="A221" s="1885"/>
      <c r="B221" s="363" t="s">
        <v>853</v>
      </c>
      <c r="C221" s="128">
        <v>787</v>
      </c>
    </row>
    <row r="222" spans="1:3" s="69" customFormat="1" ht="17.25" customHeight="1">
      <c r="A222" s="1885"/>
      <c r="B222" s="363" t="s">
        <v>854</v>
      </c>
      <c r="C222" s="128">
        <v>334</v>
      </c>
    </row>
    <row r="223" spans="1:3" s="69" customFormat="1" ht="17.25" customHeight="1">
      <c r="A223" s="1885"/>
      <c r="B223" s="363" t="s">
        <v>855</v>
      </c>
      <c r="C223" s="128">
        <v>2188.4</v>
      </c>
    </row>
    <row r="224" spans="1:3" s="69" customFormat="1" ht="23.25" customHeight="1">
      <c r="A224" s="1885"/>
      <c r="B224" s="363" t="s">
        <v>856</v>
      </c>
      <c r="C224" s="128">
        <v>10.8</v>
      </c>
    </row>
    <row r="225" spans="1:3" s="69" customFormat="1" ht="34.5" customHeight="1">
      <c r="A225" s="1886"/>
      <c r="B225" s="358" t="s">
        <v>857</v>
      </c>
      <c r="C225" s="241">
        <v>50</v>
      </c>
    </row>
    <row r="226" spans="1:3" s="69" customFormat="1" ht="27.75" customHeight="1">
      <c r="A226" s="95" t="s">
        <v>858</v>
      </c>
      <c r="B226" s="362" t="s">
        <v>859</v>
      </c>
      <c r="C226" s="318">
        <v>4859.4</v>
      </c>
    </row>
    <row r="227" spans="1:3" s="69" customFormat="1" ht="39" customHeight="1">
      <c r="A227" s="95" t="s">
        <v>860</v>
      </c>
      <c r="B227" s="362" t="s">
        <v>861</v>
      </c>
      <c r="C227" s="318">
        <v>8841.3</v>
      </c>
    </row>
    <row r="228" spans="1:3" s="69" customFormat="1" ht="36" customHeight="1">
      <c r="A228" s="100" t="s">
        <v>862</v>
      </c>
      <c r="B228" s="364" t="s">
        <v>863</v>
      </c>
      <c r="C228" s="108">
        <f>C229+C230</f>
        <v>8588.1</v>
      </c>
    </row>
    <row r="229" spans="1:3" s="69" customFormat="1" ht="17.25" customHeight="1">
      <c r="A229" s="1872" t="s">
        <v>818</v>
      </c>
      <c r="B229" s="363" t="s">
        <v>864</v>
      </c>
      <c r="C229" s="128"/>
    </row>
    <row r="230" spans="1:3" s="69" customFormat="1" ht="18" customHeight="1">
      <c r="A230" s="1866"/>
      <c r="B230" s="365" t="s">
        <v>865</v>
      </c>
      <c r="C230" s="116">
        <v>8588.1</v>
      </c>
    </row>
    <row r="231" spans="1:3" s="69" customFormat="1" ht="42" customHeight="1">
      <c r="A231" s="95" t="s">
        <v>866</v>
      </c>
      <c r="B231" s="362" t="s">
        <v>867</v>
      </c>
      <c r="C231" s="318">
        <v>2.6</v>
      </c>
    </row>
    <row r="232" spans="1:3" s="69" customFormat="1" ht="46.5" customHeight="1">
      <c r="A232" s="95" t="s">
        <v>868</v>
      </c>
      <c r="B232" s="366" t="s">
        <v>869</v>
      </c>
      <c r="C232" s="108">
        <v>0</v>
      </c>
    </row>
    <row r="233" spans="1:3" s="69" customFormat="1" ht="14.25" customHeight="1">
      <c r="A233" s="1865" t="s">
        <v>818</v>
      </c>
      <c r="B233" s="367" t="s">
        <v>870</v>
      </c>
      <c r="C233" s="135"/>
    </row>
    <row r="234" spans="1:3" s="69" customFormat="1" ht="15.75" customHeight="1">
      <c r="A234" s="1866"/>
      <c r="B234" s="365" t="s">
        <v>865</v>
      </c>
      <c r="C234" s="135"/>
    </row>
    <row r="235" spans="1:3" s="69" customFormat="1" ht="23.25" customHeight="1">
      <c r="A235" s="95" t="s">
        <v>871</v>
      </c>
      <c r="B235" s="368" t="s">
        <v>872</v>
      </c>
      <c r="C235" s="108">
        <v>0</v>
      </c>
    </row>
    <row r="236" spans="1:3" s="69" customFormat="1" ht="18.75" customHeight="1">
      <c r="A236" s="1865" t="s">
        <v>818</v>
      </c>
      <c r="B236" s="367" t="s">
        <v>870</v>
      </c>
      <c r="C236" s="135"/>
    </row>
    <row r="237" spans="1:3" s="69" customFormat="1" ht="15.75" customHeight="1">
      <c r="A237" s="1866"/>
      <c r="B237" s="365" t="s">
        <v>865</v>
      </c>
      <c r="C237" s="135"/>
    </row>
    <row r="238" spans="1:3" s="69" customFormat="1" ht="26.25" customHeight="1">
      <c r="A238" s="95" t="s">
        <v>873</v>
      </c>
      <c r="B238" s="369" t="s">
        <v>874</v>
      </c>
      <c r="C238" s="318">
        <v>163.4</v>
      </c>
    </row>
    <row r="239" spans="1:3" s="69" customFormat="1" ht="29.25" customHeight="1">
      <c r="A239" s="95" t="s">
        <v>875</v>
      </c>
      <c r="B239" s="352" t="s">
        <v>876</v>
      </c>
      <c r="C239" s="353">
        <f>C240+C241</f>
        <v>267721.8</v>
      </c>
    </row>
    <row r="240" spans="1:3" s="69" customFormat="1" ht="22.5" customHeight="1">
      <c r="A240" s="1867" t="s">
        <v>818</v>
      </c>
      <c r="B240" s="370" t="s">
        <v>877</v>
      </c>
      <c r="C240" s="143">
        <v>267471.8</v>
      </c>
    </row>
    <row r="241" spans="1:3" s="69" customFormat="1" ht="35.25" customHeight="1">
      <c r="A241" s="1868"/>
      <c r="B241" s="371" t="s">
        <v>878</v>
      </c>
      <c r="C241" s="116">
        <v>250</v>
      </c>
    </row>
    <row r="242" spans="1:3" s="69" customFormat="1" ht="27" customHeight="1">
      <c r="A242" s="359" t="s">
        <v>879</v>
      </c>
      <c r="B242" s="360" t="s">
        <v>880</v>
      </c>
      <c r="C242" s="340">
        <f>C243</f>
        <v>2320</v>
      </c>
    </row>
    <row r="243" spans="1:3" s="69" customFormat="1" ht="24" customHeight="1">
      <c r="A243" s="100" t="s">
        <v>881</v>
      </c>
      <c r="B243" s="372" t="s">
        <v>882</v>
      </c>
      <c r="C243" s="373">
        <f>C244</f>
        <v>2320</v>
      </c>
    </row>
    <row r="244" spans="1:3" s="69" customFormat="1" ht="21" customHeight="1">
      <c r="A244" s="95" t="s">
        <v>883</v>
      </c>
      <c r="B244" s="369" t="s">
        <v>884</v>
      </c>
      <c r="C244" s="108">
        <f>C245+C246+C247+C248</f>
        <v>2320</v>
      </c>
    </row>
    <row r="245" spans="1:3" s="69" customFormat="1" ht="24" customHeight="1">
      <c r="A245" s="1869" t="s">
        <v>818</v>
      </c>
      <c r="B245" s="374" t="s">
        <v>885</v>
      </c>
      <c r="C245" s="375">
        <v>2320</v>
      </c>
    </row>
    <row r="246" spans="1:3" s="69" customFormat="1" ht="27.75" customHeight="1">
      <c r="A246" s="1870"/>
      <c r="B246" s="376" t="s">
        <v>886</v>
      </c>
      <c r="C246" s="128">
        <v>0</v>
      </c>
    </row>
    <row r="247" spans="1:3" s="69" customFormat="1" ht="26.25" customHeight="1">
      <c r="A247" s="1870"/>
      <c r="B247" s="354" t="s">
        <v>887</v>
      </c>
      <c r="C247" s="128"/>
    </row>
    <row r="248" spans="1:3" s="69" customFormat="1" ht="28.5" customHeight="1" thickBot="1">
      <c r="A248" s="1871"/>
      <c r="B248" s="377" t="s">
        <v>888</v>
      </c>
      <c r="C248" s="120">
        <v>0</v>
      </c>
    </row>
    <row r="249" spans="1:3" s="69" customFormat="1" ht="30.75" customHeight="1" thickBot="1">
      <c r="A249" s="378" t="s">
        <v>889</v>
      </c>
      <c r="B249" s="379" t="s">
        <v>890</v>
      </c>
      <c r="C249" s="380">
        <f>C251</f>
        <v>0</v>
      </c>
    </row>
    <row r="250" spans="1:3" s="69" customFormat="1" ht="18.75" customHeight="1">
      <c r="A250" s="381"/>
      <c r="B250" s="382" t="s">
        <v>807</v>
      </c>
      <c r="C250" s="383">
        <f>C249/C263*100</f>
        <v>0</v>
      </c>
    </row>
    <row r="251" spans="1:3" s="69" customFormat="1" ht="23.25" customHeight="1">
      <c r="A251" s="384" t="s">
        <v>891</v>
      </c>
      <c r="B251" s="385" t="s">
        <v>892</v>
      </c>
      <c r="C251" s="386">
        <f>C252+C253</f>
        <v>0</v>
      </c>
    </row>
    <row r="252" spans="1:3" s="69" customFormat="1" ht="49.5" customHeight="1">
      <c r="A252" s="95" t="s">
        <v>893</v>
      </c>
      <c r="B252" s="387" t="s">
        <v>894</v>
      </c>
      <c r="C252" s="318">
        <v>0</v>
      </c>
    </row>
    <row r="253" spans="1:3" s="69" customFormat="1" ht="24" customHeight="1">
      <c r="A253" s="98" t="s">
        <v>895</v>
      </c>
      <c r="B253" s="374" t="s">
        <v>892</v>
      </c>
      <c r="C253" s="388">
        <f>C254+C257</f>
        <v>0</v>
      </c>
    </row>
    <row r="254" spans="1:3" s="69" customFormat="1" ht="24.75" customHeight="1">
      <c r="A254" s="1865" t="s">
        <v>818</v>
      </c>
      <c r="B254" s="343" t="s">
        <v>896</v>
      </c>
      <c r="C254" s="290">
        <f>C255+C256</f>
        <v>0</v>
      </c>
    </row>
    <row r="255" spans="1:3" s="69" customFormat="1" ht="17.25" customHeight="1">
      <c r="A255" s="1872"/>
      <c r="B255" s="389" t="s">
        <v>897</v>
      </c>
      <c r="C255" s="128"/>
    </row>
    <row r="256" spans="1:3" s="69" customFormat="1" ht="17.25" customHeight="1">
      <c r="A256" s="1872"/>
      <c r="B256" s="390" t="s">
        <v>898</v>
      </c>
      <c r="C256" s="241"/>
    </row>
    <row r="257" spans="1:3" s="69" customFormat="1" ht="20.25" customHeight="1">
      <c r="A257" s="1872"/>
      <c r="B257" s="343" t="s">
        <v>899</v>
      </c>
      <c r="C257" s="290">
        <f>C258</f>
        <v>0</v>
      </c>
    </row>
    <row r="258" spans="1:3" s="69" customFormat="1" ht="20.25" customHeight="1" thickBot="1">
      <c r="A258" s="1873"/>
      <c r="B258" s="377" t="s">
        <v>900</v>
      </c>
      <c r="C258" s="120">
        <v>0</v>
      </c>
    </row>
    <row r="259" spans="1:3" s="69" customFormat="1" ht="22.5" customHeight="1" thickBot="1">
      <c r="A259" s="378" t="s">
        <v>901</v>
      </c>
      <c r="B259" s="391" t="s">
        <v>902</v>
      </c>
      <c r="C259" s="380">
        <f>C261</f>
        <v>0</v>
      </c>
    </row>
    <row r="260" spans="1:3" s="69" customFormat="1" ht="15.75" customHeight="1">
      <c r="A260" s="381"/>
      <c r="B260" s="382" t="s">
        <v>807</v>
      </c>
      <c r="C260" s="383">
        <f>C259/C263*100</f>
        <v>0</v>
      </c>
    </row>
    <row r="261" spans="1:3" s="69" customFormat="1" ht="28.5" customHeight="1">
      <c r="A261" s="392" t="s">
        <v>903</v>
      </c>
      <c r="B261" s="393" t="s">
        <v>904</v>
      </c>
      <c r="C261" s="394">
        <f>C262</f>
        <v>0</v>
      </c>
    </row>
    <row r="262" spans="1:3" s="69" customFormat="1" ht="27.75" customHeight="1" thickBot="1">
      <c r="A262" s="233" t="s">
        <v>905</v>
      </c>
      <c r="B262" s="395" t="s">
        <v>906</v>
      </c>
      <c r="C262" s="135"/>
    </row>
    <row r="263" spans="1:3" s="69" customFormat="1" ht="27.75" customHeight="1" thickBot="1" thickTop="1">
      <c r="A263" s="396" t="s">
        <v>907</v>
      </c>
      <c r="B263" s="397" t="s">
        <v>908</v>
      </c>
      <c r="C263" s="398">
        <f>C12+C185</f>
        <v>766970</v>
      </c>
    </row>
    <row r="264" spans="1:6" s="69" customFormat="1" ht="17.25" customHeight="1" thickTop="1">
      <c r="A264" s="1874" t="s">
        <v>909</v>
      </c>
      <c r="B264" s="399" t="s">
        <v>910</v>
      </c>
      <c r="C264" s="400">
        <f>C263-C266</f>
        <v>324354</v>
      </c>
      <c r="F264" s="321"/>
    </row>
    <row r="265" spans="1:6" s="69" customFormat="1" ht="12" customHeight="1">
      <c r="A265" s="1875"/>
      <c r="B265" s="401" t="s">
        <v>911</v>
      </c>
      <c r="C265" s="402">
        <f>C264/C263</f>
        <v>0.42290311224689364</v>
      </c>
      <c r="F265" s="321"/>
    </row>
    <row r="266" spans="1:6" s="69" customFormat="1" ht="15.75" customHeight="1">
      <c r="A266" s="1875"/>
      <c r="B266" s="403" t="s">
        <v>912</v>
      </c>
      <c r="C266" s="404">
        <f>C192+C217+C242+C259</f>
        <v>442616</v>
      </c>
      <c r="F266" s="321"/>
    </row>
    <row r="267" spans="1:6" s="69" customFormat="1" ht="12.75" customHeight="1" thickBot="1">
      <c r="A267" s="1876"/>
      <c r="B267" s="405" t="s">
        <v>911</v>
      </c>
      <c r="C267" s="406">
        <f>C266/C263</f>
        <v>0.5770968877531064</v>
      </c>
      <c r="F267" s="321"/>
    </row>
    <row r="268" spans="1:6" s="69" customFormat="1" ht="27.75" customHeight="1" thickTop="1">
      <c r="A268" s="407"/>
      <c r="B268" s="408" t="s">
        <v>913</v>
      </c>
      <c r="C268" s="409">
        <f>C263-'[1]Прил 4 (расх) 2020'!I370</f>
        <v>0</v>
      </c>
      <c r="F268" s="321"/>
    </row>
    <row r="269" spans="1:6" s="69" customFormat="1" ht="27.75" customHeight="1">
      <c r="A269" s="410"/>
      <c r="B269" s="411"/>
      <c r="C269" s="412"/>
      <c r="F269" s="321"/>
    </row>
    <row r="270" spans="1:6" s="69" customFormat="1" ht="27.75" customHeight="1">
      <c r="A270" s="413"/>
      <c r="B270" s="414"/>
      <c r="C270" s="415"/>
      <c r="F270" s="321"/>
    </row>
    <row r="271" spans="1:3" s="69" customFormat="1" ht="7.5" customHeight="1">
      <c r="A271" s="416"/>
      <c r="B271" s="417"/>
      <c r="C271" s="418"/>
    </row>
    <row r="272" spans="1:3" s="69" customFormat="1" ht="89.25" customHeight="1">
      <c r="A272" s="416"/>
      <c r="B272" s="417"/>
      <c r="C272" s="418"/>
    </row>
    <row r="273" spans="1:3" s="69" customFormat="1" ht="28.5" customHeight="1" thickBot="1">
      <c r="A273" s="419" t="s">
        <v>914</v>
      </c>
      <c r="B273" s="420" t="s">
        <v>915</v>
      </c>
      <c r="C273" s="421">
        <f>C274+C277+C280+C288</f>
        <v>0</v>
      </c>
    </row>
    <row r="274" spans="1:3" s="69" customFormat="1" ht="25.5" customHeight="1">
      <c r="A274" s="422" t="s">
        <v>916</v>
      </c>
      <c r="B274" s="423" t="s">
        <v>917</v>
      </c>
      <c r="C274" s="424">
        <f>C275-C276</f>
        <v>0</v>
      </c>
    </row>
    <row r="275" spans="1:3" s="69" customFormat="1" ht="27.75" customHeight="1">
      <c r="A275" s="252" t="s">
        <v>918</v>
      </c>
      <c r="B275" s="425" t="s">
        <v>919</v>
      </c>
      <c r="C275" s="225">
        <v>22900</v>
      </c>
    </row>
    <row r="276" spans="1:3" s="69" customFormat="1" ht="24.75" customHeight="1">
      <c r="A276" s="256" t="s">
        <v>920</v>
      </c>
      <c r="B276" s="426" t="s">
        <v>921</v>
      </c>
      <c r="C276" s="116">
        <v>22900</v>
      </c>
    </row>
    <row r="277" spans="1:3" s="69" customFormat="1" ht="27.75" customHeight="1">
      <c r="A277" s="422" t="s">
        <v>922</v>
      </c>
      <c r="B277" s="427" t="s">
        <v>923</v>
      </c>
      <c r="C277" s="424">
        <f>C278-C279</f>
        <v>0</v>
      </c>
    </row>
    <row r="278" spans="1:3" s="69" customFormat="1" ht="24" customHeight="1">
      <c r="A278" s="252" t="s">
        <v>924</v>
      </c>
      <c r="B278" s="428" t="s">
        <v>501</v>
      </c>
      <c r="C278" s="225"/>
    </row>
    <row r="279" spans="1:3" s="69" customFormat="1" ht="27.75" customHeight="1">
      <c r="A279" s="256" t="s">
        <v>925</v>
      </c>
      <c r="B279" s="429" t="s">
        <v>503</v>
      </c>
      <c r="C279" s="116"/>
    </row>
    <row r="280" spans="1:3" s="69" customFormat="1" ht="23.25" customHeight="1">
      <c r="A280" s="430" t="s">
        <v>926</v>
      </c>
      <c r="B280" s="431" t="s">
        <v>927</v>
      </c>
      <c r="C280" s="424">
        <f>C281</f>
        <v>0</v>
      </c>
    </row>
    <row r="281" spans="1:3" s="69" customFormat="1" ht="19.5" customHeight="1">
      <c r="A281" s="258" t="s">
        <v>928</v>
      </c>
      <c r="B281" s="432" t="s">
        <v>929</v>
      </c>
      <c r="C281" s="433">
        <f>C282</f>
        <v>0</v>
      </c>
    </row>
    <row r="282" spans="1:3" s="69" customFormat="1" ht="18" customHeight="1">
      <c r="A282" s="258" t="s">
        <v>930</v>
      </c>
      <c r="B282" s="432" t="s">
        <v>931</v>
      </c>
      <c r="C282" s="434">
        <f>C283-C287</f>
        <v>0</v>
      </c>
    </row>
    <row r="283" spans="1:3" s="69" customFormat="1" ht="16.5" customHeight="1">
      <c r="A283" s="1877"/>
      <c r="B283" s="435" t="s">
        <v>932</v>
      </c>
      <c r="C283" s="433">
        <f>C284+C285+C286</f>
        <v>0</v>
      </c>
    </row>
    <row r="284" spans="1:3" s="69" customFormat="1" ht="16.5" customHeight="1">
      <c r="A284" s="1878"/>
      <c r="B284" s="436" t="s">
        <v>933</v>
      </c>
      <c r="C284" s="135"/>
    </row>
    <row r="285" spans="1:3" s="69" customFormat="1" ht="16.5" customHeight="1">
      <c r="A285" s="1878"/>
      <c r="B285" s="437" t="s">
        <v>934</v>
      </c>
      <c r="C285" s="128"/>
    </row>
    <row r="286" spans="1:3" s="69" customFormat="1" ht="16.5" customHeight="1">
      <c r="A286" s="1878"/>
      <c r="B286" s="438" t="s">
        <v>935</v>
      </c>
      <c r="C286" s="116"/>
    </row>
    <row r="287" spans="1:3" s="69" customFormat="1" ht="17.25" customHeight="1">
      <c r="A287" s="1879"/>
      <c r="B287" s="435" t="s">
        <v>936</v>
      </c>
      <c r="C287" s="318">
        <v>0</v>
      </c>
    </row>
    <row r="288" spans="1:3" s="69" customFormat="1" ht="24.75" customHeight="1" hidden="1">
      <c r="A288" s="430" t="s">
        <v>937</v>
      </c>
      <c r="B288" s="431" t="s">
        <v>938</v>
      </c>
      <c r="C288" s="424">
        <f>C289</f>
        <v>0</v>
      </c>
    </row>
    <row r="289" spans="1:3" s="69" customFormat="1" ht="29.25" customHeight="1" hidden="1">
      <c r="A289" s="258" t="s">
        <v>939</v>
      </c>
      <c r="B289" s="432" t="s">
        <v>940</v>
      </c>
      <c r="C289" s="439">
        <v>0</v>
      </c>
    </row>
    <row r="290" spans="1:3" ht="12.75">
      <c r="A290" s="69"/>
      <c r="B290" s="69"/>
      <c r="C290" s="69"/>
    </row>
  </sheetData>
  <sheetProtection/>
  <mergeCells count="30">
    <mergeCell ref="B1:C1"/>
    <mergeCell ref="B2:C2"/>
    <mergeCell ref="B3:C3"/>
    <mergeCell ref="A4:C4"/>
    <mergeCell ref="B5:C5"/>
    <mergeCell ref="A7:C7"/>
    <mergeCell ref="A8:C8"/>
    <mergeCell ref="A10:A11"/>
    <mergeCell ref="B10:B11"/>
    <mergeCell ref="C10:C11"/>
    <mergeCell ref="A17:A19"/>
    <mergeCell ref="A66:B66"/>
    <mergeCell ref="A67:A68"/>
    <mergeCell ref="A180:B180"/>
    <mergeCell ref="A181:A182"/>
    <mergeCell ref="A194:A195"/>
    <mergeCell ref="A197:A200"/>
    <mergeCell ref="A202:A203"/>
    <mergeCell ref="A205:A206"/>
    <mergeCell ref="A208:A209"/>
    <mergeCell ref="A211:A216"/>
    <mergeCell ref="A220:A225"/>
    <mergeCell ref="A229:A230"/>
    <mergeCell ref="A233:A234"/>
    <mergeCell ref="A236:A237"/>
    <mergeCell ref="A240:A241"/>
    <mergeCell ref="A245:A248"/>
    <mergeCell ref="A254:A258"/>
    <mergeCell ref="A264:A267"/>
    <mergeCell ref="A283:A28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1.57421875" style="0" customWidth="1"/>
    <col min="2" max="2" width="4.28125" style="0" customWidth="1"/>
    <col min="3" max="3" width="42.421875" style="0" customWidth="1"/>
    <col min="4" max="4" width="3.28125" style="0" customWidth="1"/>
    <col min="5" max="6" width="2.7109375" style="0" customWidth="1"/>
    <col min="7" max="7" width="10.7109375" style="0" customWidth="1"/>
    <col min="8" max="8" width="4.00390625" style="0" customWidth="1"/>
    <col min="9" max="9" width="8.421875" style="0" customWidth="1"/>
    <col min="10" max="10" width="9.00390625" style="0" customWidth="1"/>
    <col min="11" max="11" width="8.421875" style="0" customWidth="1"/>
  </cols>
  <sheetData>
    <row r="1" spans="1:11" ht="11.25" customHeight="1">
      <c r="A1" s="69"/>
      <c r="B1" s="69"/>
      <c r="C1" s="441"/>
      <c r="D1" s="69"/>
      <c r="E1" s="69"/>
      <c r="F1" s="69"/>
      <c r="G1" s="69"/>
      <c r="H1" s="69"/>
      <c r="I1" s="2348" t="s">
        <v>941</v>
      </c>
      <c r="J1" s="2349"/>
      <c r="K1" s="2349"/>
    </row>
    <row r="2" spans="1:11" ht="11.25" customHeight="1">
      <c r="A2" s="69"/>
      <c r="B2" s="443"/>
      <c r="C2" s="68"/>
      <c r="D2" s="2350" t="s">
        <v>509</v>
      </c>
      <c r="E2" s="2351"/>
      <c r="F2" s="2351"/>
      <c r="G2" s="2351"/>
      <c r="H2" s="2351"/>
      <c r="I2" s="2351"/>
      <c r="J2" s="2351"/>
      <c r="K2" s="2351"/>
    </row>
    <row r="3" spans="1:11" ht="12" customHeight="1">
      <c r="A3" s="69"/>
      <c r="B3" s="69"/>
      <c r="C3" s="69"/>
      <c r="D3" s="2348" t="s">
        <v>942</v>
      </c>
      <c r="E3" s="2348"/>
      <c r="F3" s="2348"/>
      <c r="G3" s="2348"/>
      <c r="H3" s="2348"/>
      <c r="I3" s="2348"/>
      <c r="J3" s="2348"/>
      <c r="K3" s="2348"/>
    </row>
    <row r="4" spans="1:11" ht="6" customHeight="1">
      <c r="A4" s="69"/>
      <c r="B4" s="69"/>
      <c r="C4" s="1906"/>
      <c r="D4" s="1906"/>
      <c r="E4" s="1906"/>
      <c r="F4" s="1906"/>
      <c r="G4" s="1906"/>
      <c r="H4" s="1906"/>
      <c r="I4" s="1906"/>
      <c r="J4" s="1906"/>
      <c r="K4" s="1906"/>
    </row>
    <row r="5" spans="1:11" ht="12" customHeight="1">
      <c r="A5" s="68"/>
      <c r="B5" s="68"/>
      <c r="C5" s="2352" t="s">
        <v>492</v>
      </c>
      <c r="D5" s="2353"/>
      <c r="E5" s="2353"/>
      <c r="F5" s="2353"/>
      <c r="G5" s="2353"/>
      <c r="H5" s="2353"/>
      <c r="I5" s="2353"/>
      <c r="J5" s="2353"/>
      <c r="K5" s="2353"/>
    </row>
    <row r="6" spans="1:11" ht="8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4.25" customHeight="1">
      <c r="A7" s="2327" t="s">
        <v>943</v>
      </c>
      <c r="B7" s="2327"/>
      <c r="C7" s="2327"/>
      <c r="D7" s="2327"/>
      <c r="E7" s="2327"/>
      <c r="F7" s="2327"/>
      <c r="G7" s="2327"/>
      <c r="H7" s="2327"/>
      <c r="I7" s="2327"/>
      <c r="J7" s="2327"/>
      <c r="K7" s="2327"/>
    </row>
    <row r="8" spans="1:11" ht="14.25" customHeight="1">
      <c r="A8" s="2327" t="s">
        <v>944</v>
      </c>
      <c r="B8" s="2327"/>
      <c r="C8" s="2327"/>
      <c r="D8" s="2327"/>
      <c r="E8" s="2327"/>
      <c r="F8" s="2327"/>
      <c r="G8" s="2327"/>
      <c r="H8" s="2327"/>
      <c r="I8" s="2327"/>
      <c r="J8" s="2327"/>
      <c r="K8" s="2327"/>
    </row>
    <row r="9" spans="2:11" s="75" customFormat="1" ht="10.5" customHeight="1" thickBot="1">
      <c r="B9" s="69"/>
      <c r="C9" s="69"/>
      <c r="D9" s="69"/>
      <c r="E9" s="69"/>
      <c r="F9" s="69"/>
      <c r="G9" s="69"/>
      <c r="H9" s="69"/>
      <c r="K9" s="73" t="s">
        <v>513</v>
      </c>
    </row>
    <row r="10" spans="1:11" s="75" customFormat="1" ht="9.75" customHeight="1">
      <c r="A10" s="2328" t="s">
        <v>945</v>
      </c>
      <c r="B10" s="2329"/>
      <c r="C10" s="2330"/>
      <c r="D10" s="2337" t="s">
        <v>946</v>
      </c>
      <c r="E10" s="2338"/>
      <c r="F10" s="2338"/>
      <c r="G10" s="2338"/>
      <c r="H10" s="2338"/>
      <c r="I10" s="2339" t="s">
        <v>947</v>
      </c>
      <c r="J10" s="2342" t="s">
        <v>818</v>
      </c>
      <c r="K10" s="2343"/>
    </row>
    <row r="11" spans="1:11" s="75" customFormat="1" ht="12.75" customHeight="1">
      <c r="A11" s="2331"/>
      <c r="B11" s="2332"/>
      <c r="C11" s="2333"/>
      <c r="D11" s="2344" t="s">
        <v>948</v>
      </c>
      <c r="E11" s="2344" t="s">
        <v>949</v>
      </c>
      <c r="F11" s="2344" t="s">
        <v>950</v>
      </c>
      <c r="G11" s="2344" t="s">
        <v>951</v>
      </c>
      <c r="H11" s="2346" t="s">
        <v>952</v>
      </c>
      <c r="I11" s="2340"/>
      <c r="J11" s="2318" t="s">
        <v>953</v>
      </c>
      <c r="K11" s="2319" t="s">
        <v>954</v>
      </c>
    </row>
    <row r="12" spans="1:11" s="75" customFormat="1" ht="30" customHeight="1" thickBot="1">
      <c r="A12" s="2334"/>
      <c r="B12" s="2335"/>
      <c r="C12" s="2336"/>
      <c r="D12" s="2189"/>
      <c r="E12" s="2345"/>
      <c r="F12" s="2345"/>
      <c r="G12" s="2345"/>
      <c r="H12" s="2347"/>
      <c r="I12" s="2341"/>
      <c r="J12" s="1871"/>
      <c r="K12" s="2320"/>
    </row>
    <row r="13" spans="1:11" s="75" customFormat="1" ht="20.25" customHeight="1" thickBot="1">
      <c r="A13" s="1915" t="s">
        <v>955</v>
      </c>
      <c r="B13" s="2055"/>
      <c r="C13" s="2056"/>
      <c r="D13" s="447" t="s">
        <v>179</v>
      </c>
      <c r="E13" s="448" t="s">
        <v>956</v>
      </c>
      <c r="F13" s="449" t="s">
        <v>957</v>
      </c>
      <c r="G13" s="450" t="s">
        <v>958</v>
      </c>
      <c r="H13" s="451" t="s">
        <v>167</v>
      </c>
      <c r="I13" s="452">
        <f>J13+K13</f>
        <v>55815.100000000006</v>
      </c>
      <c r="J13" s="453">
        <f>J15+J18+J31+J39+J40+J53+J57+J58</f>
        <v>54354.200000000004</v>
      </c>
      <c r="K13" s="454">
        <f>K15+K18+K31+K39+K40+K53+K57+K58</f>
        <v>1460.8999999999999</v>
      </c>
    </row>
    <row r="14" spans="1:11" s="75" customFormat="1" ht="15" customHeight="1">
      <c r="A14" s="1924" t="s">
        <v>959</v>
      </c>
      <c r="B14" s="1925"/>
      <c r="C14" s="1926"/>
      <c r="D14" s="455"/>
      <c r="E14" s="456"/>
      <c r="F14" s="457"/>
      <c r="G14" s="458"/>
      <c r="H14" s="459"/>
      <c r="I14" s="460">
        <f>I13/I370</f>
        <v>0.07277351134985724</v>
      </c>
      <c r="J14" s="461">
        <f>J13/J370</f>
        <v>0.16757678339098642</v>
      </c>
      <c r="K14" s="462">
        <f>K13/K370</f>
        <v>0.0033006036835541413</v>
      </c>
    </row>
    <row r="15" spans="1:11" s="75" customFormat="1" ht="20.25" customHeight="1">
      <c r="A15" s="2321" t="s">
        <v>960</v>
      </c>
      <c r="B15" s="2322"/>
      <c r="C15" s="1934"/>
      <c r="D15" s="463" t="s">
        <v>179</v>
      </c>
      <c r="E15" s="464" t="s">
        <v>956</v>
      </c>
      <c r="F15" s="464" t="s">
        <v>961</v>
      </c>
      <c r="G15" s="465" t="s">
        <v>962</v>
      </c>
      <c r="H15" s="466" t="s">
        <v>963</v>
      </c>
      <c r="I15" s="467">
        <f aca="true" t="shared" si="0" ref="I15:I78">J15+K15</f>
        <v>1363.4</v>
      </c>
      <c r="J15" s="468">
        <f>J16+J17</f>
        <v>1363.4</v>
      </c>
      <c r="K15" s="469">
        <f>K16+K17</f>
        <v>0</v>
      </c>
    </row>
    <row r="16" spans="1:11" s="75" customFormat="1" ht="12.75" customHeight="1">
      <c r="A16" s="2323" t="s">
        <v>818</v>
      </c>
      <c r="B16" s="2324"/>
      <c r="C16" s="2313" t="s">
        <v>964</v>
      </c>
      <c r="D16" s="2051" t="s">
        <v>179</v>
      </c>
      <c r="E16" s="2261" t="s">
        <v>956</v>
      </c>
      <c r="F16" s="2261" t="s">
        <v>961</v>
      </c>
      <c r="G16" s="1913" t="s">
        <v>962</v>
      </c>
      <c r="H16" s="466" t="s">
        <v>965</v>
      </c>
      <c r="I16" s="471">
        <f t="shared" si="0"/>
        <v>1050.4</v>
      </c>
      <c r="J16" s="472">
        <v>1050.4</v>
      </c>
      <c r="K16" s="473"/>
    </row>
    <row r="17" spans="1:11" s="75" customFormat="1" ht="11.25" customHeight="1">
      <c r="A17" s="2325"/>
      <c r="B17" s="2326"/>
      <c r="C17" s="2314"/>
      <c r="D17" s="2053"/>
      <c r="E17" s="2305"/>
      <c r="F17" s="2305"/>
      <c r="G17" s="2018"/>
      <c r="H17" s="477" t="s">
        <v>966</v>
      </c>
      <c r="I17" s="478">
        <f t="shared" si="0"/>
        <v>313</v>
      </c>
      <c r="J17" s="479">
        <v>313</v>
      </c>
      <c r="K17" s="480"/>
    </row>
    <row r="18" spans="1:11" s="75" customFormat="1" ht="20.25" customHeight="1">
      <c r="A18" s="2295" t="s">
        <v>33</v>
      </c>
      <c r="B18" s="2077"/>
      <c r="C18" s="2296"/>
      <c r="D18" s="481" t="s">
        <v>179</v>
      </c>
      <c r="E18" s="482" t="s">
        <v>956</v>
      </c>
      <c r="F18" s="483" t="s">
        <v>967</v>
      </c>
      <c r="G18" s="484" t="s">
        <v>958</v>
      </c>
      <c r="H18" s="485" t="s">
        <v>167</v>
      </c>
      <c r="I18" s="486">
        <f t="shared" si="0"/>
        <v>5835.4</v>
      </c>
      <c r="J18" s="487">
        <f>J19+J26+J29</f>
        <v>5835.4</v>
      </c>
      <c r="K18" s="488">
        <f>K19+K26+K29</f>
        <v>0</v>
      </c>
    </row>
    <row r="19" spans="1:11" s="75" customFormat="1" ht="16.5" customHeight="1">
      <c r="A19" s="2030" t="s">
        <v>968</v>
      </c>
      <c r="B19" s="2309" t="s">
        <v>969</v>
      </c>
      <c r="C19" s="2289"/>
      <c r="D19" s="2004" t="s">
        <v>179</v>
      </c>
      <c r="E19" s="2261" t="s">
        <v>956</v>
      </c>
      <c r="F19" s="2261" t="s">
        <v>967</v>
      </c>
      <c r="G19" s="484" t="s">
        <v>970</v>
      </c>
      <c r="H19" s="485" t="s">
        <v>167</v>
      </c>
      <c r="I19" s="489">
        <f t="shared" si="0"/>
        <v>2852</v>
      </c>
      <c r="J19" s="490">
        <f>J20+J21+J22+J23+J24+J25</f>
        <v>2852</v>
      </c>
      <c r="K19" s="491">
        <f>K20+K21+K22+K23+K24+K25</f>
        <v>0</v>
      </c>
    </row>
    <row r="20" spans="1:11" s="75" customFormat="1" ht="12" customHeight="1">
      <c r="A20" s="2026"/>
      <c r="B20" s="1972" t="s">
        <v>818</v>
      </c>
      <c r="C20" s="2316" t="s">
        <v>964</v>
      </c>
      <c r="D20" s="2087"/>
      <c r="E20" s="2087"/>
      <c r="F20" s="2087"/>
      <c r="G20" s="1913" t="s">
        <v>970</v>
      </c>
      <c r="H20" s="493" t="s">
        <v>965</v>
      </c>
      <c r="I20" s="494">
        <f t="shared" si="0"/>
        <v>1719</v>
      </c>
      <c r="J20" s="495">
        <v>1719</v>
      </c>
      <c r="K20" s="496"/>
    </row>
    <row r="21" spans="1:11" s="75" customFormat="1" ht="12.75" customHeight="1">
      <c r="A21" s="2026"/>
      <c r="B21" s="2075"/>
      <c r="C21" s="2316"/>
      <c r="D21" s="2087"/>
      <c r="E21" s="2087"/>
      <c r="F21" s="2087"/>
      <c r="G21" s="2114"/>
      <c r="H21" s="497" t="s">
        <v>971</v>
      </c>
      <c r="I21" s="498">
        <f t="shared" si="0"/>
        <v>3</v>
      </c>
      <c r="J21" s="499">
        <v>3</v>
      </c>
      <c r="K21" s="500"/>
    </row>
    <row r="22" spans="1:11" s="75" customFormat="1" ht="9.75" customHeight="1">
      <c r="A22" s="2026"/>
      <c r="B22" s="2075"/>
      <c r="C22" s="2317"/>
      <c r="D22" s="2087"/>
      <c r="E22" s="2087"/>
      <c r="F22" s="2087"/>
      <c r="G22" s="2114"/>
      <c r="H22" s="497" t="s">
        <v>966</v>
      </c>
      <c r="I22" s="498">
        <f t="shared" si="0"/>
        <v>508</v>
      </c>
      <c r="J22" s="499">
        <v>508</v>
      </c>
      <c r="K22" s="500"/>
    </row>
    <row r="23" spans="1:11" s="75" customFormat="1" ht="12.75" customHeight="1">
      <c r="A23" s="2026"/>
      <c r="B23" s="2075"/>
      <c r="C23" s="501" t="s">
        <v>972</v>
      </c>
      <c r="D23" s="2087"/>
      <c r="E23" s="2087"/>
      <c r="F23" s="2087"/>
      <c r="G23" s="2114"/>
      <c r="H23" s="497" t="s">
        <v>973</v>
      </c>
      <c r="I23" s="498">
        <f t="shared" si="0"/>
        <v>618</v>
      </c>
      <c r="J23" s="499">
        <v>618</v>
      </c>
      <c r="K23" s="500"/>
    </row>
    <row r="24" spans="1:11" s="75" customFormat="1" ht="12.75" customHeight="1">
      <c r="A24" s="2026"/>
      <c r="B24" s="2075"/>
      <c r="C24" s="502" t="s">
        <v>974</v>
      </c>
      <c r="D24" s="2087"/>
      <c r="E24" s="2087"/>
      <c r="F24" s="2087"/>
      <c r="G24" s="2114"/>
      <c r="H24" s="503" t="s">
        <v>975</v>
      </c>
      <c r="I24" s="498">
        <f t="shared" si="0"/>
        <v>3.3</v>
      </c>
      <c r="J24" s="499">
        <v>3.3</v>
      </c>
      <c r="K24" s="500"/>
    </row>
    <row r="25" spans="1:11" s="75" customFormat="1" ht="11.25" customHeight="1">
      <c r="A25" s="2026"/>
      <c r="B25" s="2076"/>
      <c r="C25" s="502" t="s">
        <v>976</v>
      </c>
      <c r="D25" s="2315"/>
      <c r="E25" s="2315"/>
      <c r="F25" s="2315"/>
      <c r="G25" s="2115"/>
      <c r="H25" s="477" t="s">
        <v>977</v>
      </c>
      <c r="I25" s="478">
        <f t="shared" si="0"/>
        <v>0.7</v>
      </c>
      <c r="J25" s="479">
        <v>0.7</v>
      </c>
      <c r="K25" s="480"/>
    </row>
    <row r="26" spans="1:11" s="75" customFormat="1" ht="15.75" customHeight="1">
      <c r="A26" s="2026"/>
      <c r="B26" s="2309" t="s">
        <v>978</v>
      </c>
      <c r="C26" s="1981"/>
      <c r="D26" s="504" t="s">
        <v>179</v>
      </c>
      <c r="E26" s="483" t="s">
        <v>956</v>
      </c>
      <c r="F26" s="483" t="s">
        <v>967</v>
      </c>
      <c r="G26" s="484" t="s">
        <v>979</v>
      </c>
      <c r="H26" s="466" t="s">
        <v>963</v>
      </c>
      <c r="I26" s="467">
        <f t="shared" si="0"/>
        <v>1363.4</v>
      </c>
      <c r="J26" s="468">
        <f>J27+J28</f>
        <v>1363.4</v>
      </c>
      <c r="K26" s="469">
        <f>K27+K28</f>
        <v>0</v>
      </c>
    </row>
    <row r="27" spans="1:11" s="75" customFormat="1" ht="13.5" customHeight="1">
      <c r="A27" s="2026"/>
      <c r="B27" s="1972" t="s">
        <v>818</v>
      </c>
      <c r="C27" s="2313" t="s">
        <v>964</v>
      </c>
      <c r="D27" s="2051" t="s">
        <v>179</v>
      </c>
      <c r="E27" s="2261" t="s">
        <v>956</v>
      </c>
      <c r="F27" s="2261" t="s">
        <v>967</v>
      </c>
      <c r="G27" s="1913" t="s">
        <v>979</v>
      </c>
      <c r="H27" s="466" t="s">
        <v>965</v>
      </c>
      <c r="I27" s="471">
        <f t="shared" si="0"/>
        <v>1050.4</v>
      </c>
      <c r="J27" s="472">
        <v>1050.4</v>
      </c>
      <c r="K27" s="473"/>
    </row>
    <row r="28" spans="1:11" s="75" customFormat="1" ht="14.25" customHeight="1">
      <c r="A28" s="2026"/>
      <c r="B28" s="2076"/>
      <c r="C28" s="2314"/>
      <c r="D28" s="2053"/>
      <c r="E28" s="2305"/>
      <c r="F28" s="2305"/>
      <c r="G28" s="2018"/>
      <c r="H28" s="477" t="s">
        <v>966</v>
      </c>
      <c r="I28" s="478">
        <f t="shared" si="0"/>
        <v>313</v>
      </c>
      <c r="J28" s="479">
        <v>313</v>
      </c>
      <c r="K28" s="480"/>
    </row>
    <row r="29" spans="1:11" s="75" customFormat="1" ht="16.5" customHeight="1">
      <c r="A29" s="2026"/>
      <c r="B29" s="2309" t="s">
        <v>980</v>
      </c>
      <c r="C29" s="1981"/>
      <c r="D29" s="504" t="s">
        <v>179</v>
      </c>
      <c r="E29" s="482" t="s">
        <v>956</v>
      </c>
      <c r="F29" s="483" t="s">
        <v>967</v>
      </c>
      <c r="G29" s="484" t="s">
        <v>981</v>
      </c>
      <c r="H29" s="485" t="s">
        <v>982</v>
      </c>
      <c r="I29" s="486">
        <f t="shared" si="0"/>
        <v>1620</v>
      </c>
      <c r="J29" s="487">
        <f>J30</f>
        <v>1620</v>
      </c>
      <c r="K29" s="488">
        <f>K30</f>
        <v>0</v>
      </c>
    </row>
    <row r="30" spans="1:11" s="75" customFormat="1" ht="18.75" customHeight="1">
      <c r="A30" s="2001"/>
      <c r="B30" s="505" t="s">
        <v>818</v>
      </c>
      <c r="C30" s="506" t="s">
        <v>983</v>
      </c>
      <c r="D30" s="504" t="s">
        <v>179</v>
      </c>
      <c r="E30" s="483" t="s">
        <v>956</v>
      </c>
      <c r="F30" s="483" t="s">
        <v>967</v>
      </c>
      <c r="G30" s="484" t="s">
        <v>981</v>
      </c>
      <c r="H30" s="485" t="s">
        <v>982</v>
      </c>
      <c r="I30" s="507">
        <f t="shared" si="0"/>
        <v>1620</v>
      </c>
      <c r="J30" s="508">
        <v>1620</v>
      </c>
      <c r="K30" s="509"/>
    </row>
    <row r="31" spans="1:11" s="75" customFormat="1" ht="15.75" customHeight="1">
      <c r="A31" s="2297" t="s">
        <v>984</v>
      </c>
      <c r="B31" s="2082"/>
      <c r="C31" s="2083"/>
      <c r="D31" s="510" t="s">
        <v>179</v>
      </c>
      <c r="E31" s="511" t="s">
        <v>956</v>
      </c>
      <c r="F31" s="475" t="s">
        <v>985</v>
      </c>
      <c r="G31" s="476" t="s">
        <v>986</v>
      </c>
      <c r="H31" s="512" t="s">
        <v>167</v>
      </c>
      <c r="I31" s="513">
        <f t="shared" si="0"/>
        <v>31225</v>
      </c>
      <c r="J31" s="514">
        <f>J32+J33+J34+J35+J36+J37+J38</f>
        <v>31225</v>
      </c>
      <c r="K31" s="515">
        <f>K32+K33+K34+K35+K36+K37+K38</f>
        <v>0</v>
      </c>
    </row>
    <row r="32" spans="1:11" s="75" customFormat="1" ht="12.75" customHeight="1">
      <c r="A32" s="2258" t="s">
        <v>818</v>
      </c>
      <c r="B32" s="2310"/>
      <c r="C32" s="2276" t="s">
        <v>964</v>
      </c>
      <c r="D32" s="2051" t="s">
        <v>179</v>
      </c>
      <c r="E32" s="2261" t="s">
        <v>956</v>
      </c>
      <c r="F32" s="2261" t="s">
        <v>985</v>
      </c>
      <c r="G32" s="1913" t="s">
        <v>986</v>
      </c>
      <c r="H32" s="516" t="s">
        <v>965</v>
      </c>
      <c r="I32" s="471">
        <f t="shared" si="0"/>
        <v>16825</v>
      </c>
      <c r="J32" s="472">
        <v>16825</v>
      </c>
      <c r="K32" s="473"/>
    </row>
    <row r="33" spans="1:11" s="75" customFormat="1" ht="12" customHeight="1">
      <c r="A33" s="2311"/>
      <c r="B33" s="2204"/>
      <c r="C33" s="2277"/>
      <c r="D33" s="2052"/>
      <c r="E33" s="2262"/>
      <c r="F33" s="2087"/>
      <c r="G33" s="2114"/>
      <c r="H33" s="518" t="s">
        <v>971</v>
      </c>
      <c r="I33" s="498">
        <f t="shared" si="0"/>
        <v>54</v>
      </c>
      <c r="J33" s="499">
        <v>54</v>
      </c>
      <c r="K33" s="500"/>
    </row>
    <row r="34" spans="1:11" s="75" customFormat="1" ht="11.25" customHeight="1">
      <c r="A34" s="2311"/>
      <c r="B34" s="2204"/>
      <c r="C34" s="2278"/>
      <c r="D34" s="2052"/>
      <c r="E34" s="2262"/>
      <c r="F34" s="2087"/>
      <c r="G34" s="2114"/>
      <c r="H34" s="518" t="s">
        <v>966</v>
      </c>
      <c r="I34" s="498">
        <f t="shared" si="0"/>
        <v>5005</v>
      </c>
      <c r="J34" s="499">
        <v>5005</v>
      </c>
      <c r="K34" s="500"/>
    </row>
    <row r="35" spans="1:11" s="75" customFormat="1" ht="11.25" customHeight="1">
      <c r="A35" s="2311"/>
      <c r="B35" s="2204"/>
      <c r="C35" s="501" t="s">
        <v>972</v>
      </c>
      <c r="D35" s="2052"/>
      <c r="E35" s="2262"/>
      <c r="F35" s="2087"/>
      <c r="G35" s="2114"/>
      <c r="H35" s="518" t="s">
        <v>973</v>
      </c>
      <c r="I35" s="498">
        <f t="shared" si="0"/>
        <v>9024</v>
      </c>
      <c r="J35" s="499">
        <v>9024</v>
      </c>
      <c r="K35" s="500"/>
    </row>
    <row r="36" spans="1:11" s="75" customFormat="1" ht="10.5" customHeight="1">
      <c r="A36" s="2311"/>
      <c r="B36" s="2204"/>
      <c r="C36" s="502" t="s">
        <v>987</v>
      </c>
      <c r="D36" s="2052"/>
      <c r="E36" s="2262"/>
      <c r="F36" s="2087"/>
      <c r="G36" s="2114"/>
      <c r="H36" s="518" t="s">
        <v>988</v>
      </c>
      <c r="I36" s="498">
        <f t="shared" si="0"/>
        <v>40</v>
      </c>
      <c r="J36" s="499">
        <v>40</v>
      </c>
      <c r="K36" s="500"/>
    </row>
    <row r="37" spans="1:11" s="75" customFormat="1" ht="13.5" customHeight="1">
      <c r="A37" s="2311"/>
      <c r="B37" s="2204"/>
      <c r="C37" s="502" t="s">
        <v>974</v>
      </c>
      <c r="D37" s="2052"/>
      <c r="E37" s="2262"/>
      <c r="F37" s="2087"/>
      <c r="G37" s="2114"/>
      <c r="H37" s="518" t="s">
        <v>975</v>
      </c>
      <c r="I37" s="498">
        <f t="shared" si="0"/>
        <v>237</v>
      </c>
      <c r="J37" s="499">
        <v>237</v>
      </c>
      <c r="K37" s="500"/>
    </row>
    <row r="38" spans="1:11" s="75" customFormat="1" ht="14.25" customHeight="1">
      <c r="A38" s="2312"/>
      <c r="B38" s="2204"/>
      <c r="C38" s="502" t="s">
        <v>976</v>
      </c>
      <c r="D38" s="2052"/>
      <c r="E38" s="2262"/>
      <c r="F38" s="2087"/>
      <c r="G38" s="2114"/>
      <c r="H38" s="519" t="s">
        <v>977</v>
      </c>
      <c r="I38" s="520">
        <f t="shared" si="0"/>
        <v>40</v>
      </c>
      <c r="J38" s="521">
        <v>40</v>
      </c>
      <c r="K38" s="522"/>
    </row>
    <row r="39" spans="1:11" s="75" customFormat="1" ht="24.75" customHeight="1">
      <c r="A39" s="2295" t="s">
        <v>989</v>
      </c>
      <c r="B39" s="2307"/>
      <c r="C39" s="1981"/>
      <c r="D39" s="481" t="s">
        <v>179</v>
      </c>
      <c r="E39" s="483" t="s">
        <v>956</v>
      </c>
      <c r="F39" s="483" t="s">
        <v>990</v>
      </c>
      <c r="G39" s="484" t="s">
        <v>991</v>
      </c>
      <c r="H39" s="485" t="s">
        <v>973</v>
      </c>
      <c r="I39" s="507">
        <f t="shared" si="0"/>
        <v>2.6</v>
      </c>
      <c r="J39" s="508"/>
      <c r="K39" s="509">
        <v>2.6</v>
      </c>
    </row>
    <row r="40" spans="1:11" s="75" customFormat="1" ht="24.75" customHeight="1">
      <c r="A40" s="2308" t="s">
        <v>992</v>
      </c>
      <c r="B40" s="2077"/>
      <c r="C40" s="2296"/>
      <c r="D40" s="481" t="s">
        <v>179</v>
      </c>
      <c r="E40" s="523" t="s">
        <v>956</v>
      </c>
      <c r="F40" s="484" t="s">
        <v>993</v>
      </c>
      <c r="G40" s="484" t="s">
        <v>958</v>
      </c>
      <c r="H40" s="524" t="s">
        <v>167</v>
      </c>
      <c r="I40" s="486">
        <f t="shared" si="0"/>
        <v>6833</v>
      </c>
      <c r="J40" s="487">
        <f>J41+J47</f>
        <v>6833</v>
      </c>
      <c r="K40" s="488">
        <f>K41+K47</f>
        <v>0</v>
      </c>
    </row>
    <row r="41" spans="1:11" s="75" customFormat="1" ht="18.75" customHeight="1">
      <c r="A41" s="1999" t="s">
        <v>994</v>
      </c>
      <c r="B41" s="2148" t="s">
        <v>178</v>
      </c>
      <c r="C41" s="1981"/>
      <c r="D41" s="481" t="s">
        <v>179</v>
      </c>
      <c r="E41" s="484" t="s">
        <v>956</v>
      </c>
      <c r="F41" s="484" t="s">
        <v>993</v>
      </c>
      <c r="G41" s="484" t="s">
        <v>995</v>
      </c>
      <c r="H41" s="512" t="s">
        <v>167</v>
      </c>
      <c r="I41" s="525">
        <f t="shared" si="0"/>
        <v>5391</v>
      </c>
      <c r="J41" s="526">
        <f>J42+J43+J44+J45+J46</f>
        <v>5391</v>
      </c>
      <c r="K41" s="527">
        <f>K42+K43+K44+K45+K46</f>
        <v>0</v>
      </c>
    </row>
    <row r="42" spans="1:11" s="75" customFormat="1" ht="10.5" customHeight="1">
      <c r="A42" s="2025"/>
      <c r="B42" s="1972" t="s">
        <v>818</v>
      </c>
      <c r="C42" s="1975" t="s">
        <v>964</v>
      </c>
      <c r="D42" s="2051" t="s">
        <v>179</v>
      </c>
      <c r="E42" s="2261" t="s">
        <v>956</v>
      </c>
      <c r="F42" s="1913" t="s">
        <v>993</v>
      </c>
      <c r="G42" s="1913" t="s">
        <v>995</v>
      </c>
      <c r="H42" s="466" t="s">
        <v>965</v>
      </c>
      <c r="I42" s="471">
        <f t="shared" si="0"/>
        <v>3590</v>
      </c>
      <c r="J42" s="472">
        <v>3590</v>
      </c>
      <c r="K42" s="473"/>
    </row>
    <row r="43" spans="1:11" s="75" customFormat="1" ht="12" customHeight="1">
      <c r="A43" s="2025"/>
      <c r="B43" s="1973"/>
      <c r="C43" s="1976"/>
      <c r="D43" s="2052"/>
      <c r="E43" s="2262"/>
      <c r="F43" s="1960"/>
      <c r="G43" s="1960"/>
      <c r="H43" s="497" t="s">
        <v>971</v>
      </c>
      <c r="I43" s="498">
        <f t="shared" si="0"/>
        <v>0</v>
      </c>
      <c r="J43" s="499"/>
      <c r="K43" s="500"/>
    </row>
    <row r="44" spans="1:11" s="75" customFormat="1" ht="12" customHeight="1">
      <c r="A44" s="2025"/>
      <c r="B44" s="1973"/>
      <c r="C44" s="1977"/>
      <c r="D44" s="2052"/>
      <c r="E44" s="2262"/>
      <c r="F44" s="1960"/>
      <c r="G44" s="1960"/>
      <c r="H44" s="497" t="s">
        <v>966</v>
      </c>
      <c r="I44" s="498">
        <f t="shared" si="0"/>
        <v>1065</v>
      </c>
      <c r="J44" s="499">
        <v>1065</v>
      </c>
      <c r="K44" s="500"/>
    </row>
    <row r="45" spans="1:11" s="75" customFormat="1" ht="13.5" customHeight="1">
      <c r="A45" s="2025"/>
      <c r="B45" s="1973"/>
      <c r="C45" s="501" t="s">
        <v>996</v>
      </c>
      <c r="D45" s="2052"/>
      <c r="E45" s="2262"/>
      <c r="F45" s="1960"/>
      <c r="G45" s="1960"/>
      <c r="H45" s="497" t="s">
        <v>973</v>
      </c>
      <c r="I45" s="498">
        <f t="shared" si="0"/>
        <v>734</v>
      </c>
      <c r="J45" s="499">
        <v>734</v>
      </c>
      <c r="K45" s="500"/>
    </row>
    <row r="46" spans="1:11" s="75" customFormat="1" ht="13.5" customHeight="1">
      <c r="A46" s="2025"/>
      <c r="B46" s="2306"/>
      <c r="C46" s="502" t="s">
        <v>974</v>
      </c>
      <c r="D46" s="2053"/>
      <c r="E46" s="2305"/>
      <c r="F46" s="1986"/>
      <c r="G46" s="2018"/>
      <c r="H46" s="477" t="s">
        <v>975</v>
      </c>
      <c r="I46" s="478">
        <f t="shared" si="0"/>
        <v>2</v>
      </c>
      <c r="J46" s="479">
        <v>2</v>
      </c>
      <c r="K46" s="480"/>
    </row>
    <row r="47" spans="1:11" s="75" customFormat="1" ht="17.25" customHeight="1">
      <c r="A47" s="2025"/>
      <c r="B47" s="1933" t="s">
        <v>997</v>
      </c>
      <c r="C47" s="2259"/>
      <c r="D47" s="463" t="s">
        <v>179</v>
      </c>
      <c r="E47" s="465" t="s">
        <v>956</v>
      </c>
      <c r="F47" s="465" t="s">
        <v>993</v>
      </c>
      <c r="G47" s="465" t="s">
        <v>998</v>
      </c>
      <c r="H47" s="512" t="s">
        <v>167</v>
      </c>
      <c r="I47" s="525">
        <f t="shared" si="0"/>
        <v>1442</v>
      </c>
      <c r="J47" s="526">
        <f>J48+J49+J50+J51+J52</f>
        <v>1442</v>
      </c>
      <c r="K47" s="527">
        <f>K48+K49+K50+K51+K52</f>
        <v>0</v>
      </c>
    </row>
    <row r="48" spans="1:11" s="75" customFormat="1" ht="12" customHeight="1">
      <c r="A48" s="2000"/>
      <c r="B48" s="1972" t="s">
        <v>818</v>
      </c>
      <c r="C48" s="1975" t="s">
        <v>964</v>
      </c>
      <c r="D48" s="2051" t="s">
        <v>179</v>
      </c>
      <c r="E48" s="2261" t="s">
        <v>956</v>
      </c>
      <c r="F48" s="1913" t="s">
        <v>993</v>
      </c>
      <c r="G48" s="1913" t="s">
        <v>998</v>
      </c>
      <c r="H48" s="466" t="s">
        <v>965</v>
      </c>
      <c r="I48" s="471">
        <f t="shared" si="0"/>
        <v>1053</v>
      </c>
      <c r="J48" s="472">
        <v>1053</v>
      </c>
      <c r="K48" s="473"/>
    </row>
    <row r="49" spans="1:11" s="75" customFormat="1" ht="11.25" customHeight="1">
      <c r="A49" s="2000"/>
      <c r="B49" s="1973"/>
      <c r="C49" s="1976"/>
      <c r="D49" s="2052"/>
      <c r="E49" s="2262"/>
      <c r="F49" s="1960"/>
      <c r="G49" s="1960"/>
      <c r="H49" s="497" t="s">
        <v>971</v>
      </c>
      <c r="I49" s="498">
        <f t="shared" si="0"/>
        <v>1</v>
      </c>
      <c r="J49" s="499">
        <v>1</v>
      </c>
      <c r="K49" s="500"/>
    </row>
    <row r="50" spans="1:11" s="75" customFormat="1" ht="12" customHeight="1">
      <c r="A50" s="2000"/>
      <c r="B50" s="1973"/>
      <c r="C50" s="1977"/>
      <c r="D50" s="2052"/>
      <c r="E50" s="2262"/>
      <c r="F50" s="1960"/>
      <c r="G50" s="1960"/>
      <c r="H50" s="497" t="s">
        <v>966</v>
      </c>
      <c r="I50" s="498">
        <f t="shared" si="0"/>
        <v>315</v>
      </c>
      <c r="J50" s="499">
        <v>315</v>
      </c>
      <c r="K50" s="500"/>
    </row>
    <row r="51" spans="1:11" s="75" customFormat="1" ht="12" customHeight="1">
      <c r="A51" s="2000"/>
      <c r="B51" s="1973"/>
      <c r="C51" s="501" t="s">
        <v>972</v>
      </c>
      <c r="D51" s="2052"/>
      <c r="E51" s="2262"/>
      <c r="F51" s="1960"/>
      <c r="G51" s="1960"/>
      <c r="H51" s="497" t="s">
        <v>973</v>
      </c>
      <c r="I51" s="498">
        <f t="shared" si="0"/>
        <v>73</v>
      </c>
      <c r="J51" s="499">
        <v>73</v>
      </c>
      <c r="K51" s="500"/>
    </row>
    <row r="52" spans="1:11" s="75" customFormat="1" ht="11.25" customHeight="1">
      <c r="A52" s="2001"/>
      <c r="B52" s="2306"/>
      <c r="C52" s="502" t="s">
        <v>974</v>
      </c>
      <c r="D52" s="2053"/>
      <c r="E52" s="2305"/>
      <c r="F52" s="1986"/>
      <c r="G52" s="2018"/>
      <c r="H52" s="477" t="s">
        <v>975</v>
      </c>
      <c r="I52" s="478">
        <f t="shared" si="0"/>
        <v>0</v>
      </c>
      <c r="J52" s="479"/>
      <c r="K52" s="480"/>
    </row>
    <row r="53" spans="1:11" s="75" customFormat="1" ht="13.5" customHeight="1">
      <c r="A53" s="2295" t="s">
        <v>999</v>
      </c>
      <c r="B53" s="2077"/>
      <c r="C53" s="2296"/>
      <c r="D53" s="510" t="s">
        <v>179</v>
      </c>
      <c r="E53" s="523" t="s">
        <v>956</v>
      </c>
      <c r="F53" s="484" t="s">
        <v>1000</v>
      </c>
      <c r="G53" s="484" t="s">
        <v>958</v>
      </c>
      <c r="H53" s="485" t="s">
        <v>167</v>
      </c>
      <c r="I53" s="486">
        <f t="shared" si="0"/>
        <v>0</v>
      </c>
      <c r="J53" s="487">
        <f>J54</f>
        <v>0</v>
      </c>
      <c r="K53" s="488">
        <f>K54</f>
        <v>0</v>
      </c>
    </row>
    <row r="54" spans="1:11" s="75" customFormat="1" ht="11.25" customHeight="1">
      <c r="A54" s="1999" t="s">
        <v>994</v>
      </c>
      <c r="B54" s="2148" t="s">
        <v>1001</v>
      </c>
      <c r="C54" s="2296"/>
      <c r="D54" s="463" t="s">
        <v>179</v>
      </c>
      <c r="E54" s="523" t="s">
        <v>956</v>
      </c>
      <c r="F54" s="484" t="s">
        <v>1000</v>
      </c>
      <c r="G54" s="529" t="s">
        <v>1002</v>
      </c>
      <c r="H54" s="466" t="s">
        <v>167</v>
      </c>
      <c r="I54" s="530">
        <f t="shared" si="0"/>
        <v>0</v>
      </c>
      <c r="J54" s="531">
        <f>J55+J56</f>
        <v>0</v>
      </c>
      <c r="K54" s="532">
        <f>K55+K56</f>
        <v>0</v>
      </c>
    </row>
    <row r="55" spans="1:11" s="75" customFormat="1" ht="21.75" customHeight="1">
      <c r="A55" s="2025"/>
      <c r="B55" s="2303" t="s">
        <v>818</v>
      </c>
      <c r="C55" s="533" t="s">
        <v>983</v>
      </c>
      <c r="D55" s="2051" t="s">
        <v>179</v>
      </c>
      <c r="E55" s="1913" t="s">
        <v>956</v>
      </c>
      <c r="F55" s="1913" t="s">
        <v>1000</v>
      </c>
      <c r="G55" s="1913" t="s">
        <v>1002</v>
      </c>
      <c r="H55" s="466" t="s">
        <v>982</v>
      </c>
      <c r="I55" s="471">
        <f t="shared" si="0"/>
        <v>0</v>
      </c>
      <c r="J55" s="472"/>
      <c r="K55" s="473"/>
    </row>
    <row r="56" spans="1:11" s="75" customFormat="1" ht="21" customHeight="1">
      <c r="A56" s="2302"/>
      <c r="B56" s="2304"/>
      <c r="C56" s="534" t="s">
        <v>1003</v>
      </c>
      <c r="D56" s="2115"/>
      <c r="E56" s="2115"/>
      <c r="F56" s="2115"/>
      <c r="G56" s="2115"/>
      <c r="H56" s="477" t="s">
        <v>1004</v>
      </c>
      <c r="I56" s="478">
        <f t="shared" si="0"/>
        <v>0</v>
      </c>
      <c r="J56" s="479"/>
      <c r="K56" s="480"/>
    </row>
    <row r="57" spans="1:11" s="75" customFormat="1" ht="18" customHeight="1">
      <c r="A57" s="2295" t="s">
        <v>1005</v>
      </c>
      <c r="B57" s="2077"/>
      <c r="C57" s="2296"/>
      <c r="D57" s="510" t="s">
        <v>179</v>
      </c>
      <c r="E57" s="482" t="s">
        <v>956</v>
      </c>
      <c r="F57" s="483" t="s">
        <v>1006</v>
      </c>
      <c r="G57" s="484" t="s">
        <v>1007</v>
      </c>
      <c r="H57" s="485" t="s">
        <v>1008</v>
      </c>
      <c r="I57" s="507">
        <f t="shared" si="0"/>
        <v>400</v>
      </c>
      <c r="J57" s="508">
        <v>400</v>
      </c>
      <c r="K57" s="509"/>
    </row>
    <row r="58" spans="1:11" s="75" customFormat="1" ht="23.25" customHeight="1">
      <c r="A58" s="2297" t="s">
        <v>1009</v>
      </c>
      <c r="B58" s="2082"/>
      <c r="C58" s="2083"/>
      <c r="D58" s="510" t="s">
        <v>179</v>
      </c>
      <c r="E58" s="511" t="s">
        <v>956</v>
      </c>
      <c r="F58" s="475" t="s">
        <v>1010</v>
      </c>
      <c r="G58" s="476" t="s">
        <v>958</v>
      </c>
      <c r="H58" s="512" t="s">
        <v>167</v>
      </c>
      <c r="I58" s="535">
        <f t="shared" si="0"/>
        <v>10155.699999999999</v>
      </c>
      <c r="J58" s="536">
        <f>J80+J81+J88+J94+J95+J96+J97</f>
        <v>8697.4</v>
      </c>
      <c r="K58" s="537">
        <f>K80+K81+K88+K94+K95+K96+K97</f>
        <v>1458.3</v>
      </c>
    </row>
    <row r="59" spans="1:11" s="75" customFormat="1" ht="19.5" customHeight="1">
      <c r="A59" s="2030" t="s">
        <v>1011</v>
      </c>
      <c r="B59" s="2299" t="s">
        <v>172</v>
      </c>
      <c r="C59" s="2054"/>
      <c r="D59" s="481" t="s">
        <v>179</v>
      </c>
      <c r="E59" s="484" t="s">
        <v>956</v>
      </c>
      <c r="F59" s="484" t="s">
        <v>1010</v>
      </c>
      <c r="G59" s="484" t="s">
        <v>1012</v>
      </c>
      <c r="H59" s="524" t="s">
        <v>167</v>
      </c>
      <c r="I59" s="538">
        <f t="shared" si="0"/>
        <v>6015</v>
      </c>
      <c r="J59" s="539">
        <f>J60+J61+J62+J63+J64</f>
        <v>6015</v>
      </c>
      <c r="K59" s="540">
        <f>K60+K61+K62+K63+K64</f>
        <v>0</v>
      </c>
    </row>
    <row r="60" spans="1:11" s="75" customFormat="1" ht="14.25" customHeight="1">
      <c r="A60" s="2026"/>
      <c r="B60" s="2084" t="s">
        <v>818</v>
      </c>
      <c r="C60" s="1975" t="s">
        <v>964</v>
      </c>
      <c r="D60" s="2051" t="s">
        <v>179</v>
      </c>
      <c r="E60" s="1913" t="s">
        <v>956</v>
      </c>
      <c r="F60" s="1913" t="s">
        <v>1010</v>
      </c>
      <c r="G60" s="1913" t="s">
        <v>1012</v>
      </c>
      <c r="H60" s="466" t="s">
        <v>965</v>
      </c>
      <c r="I60" s="471">
        <f t="shared" si="0"/>
        <v>4075</v>
      </c>
      <c r="J60" s="472">
        <v>4075</v>
      </c>
      <c r="K60" s="473"/>
    </row>
    <row r="61" spans="1:11" s="75" customFormat="1" ht="13.5" customHeight="1">
      <c r="A61" s="2026"/>
      <c r="B61" s="2085"/>
      <c r="C61" s="1976"/>
      <c r="D61" s="2052"/>
      <c r="E61" s="1960"/>
      <c r="F61" s="1960"/>
      <c r="G61" s="1960"/>
      <c r="H61" s="497" t="s">
        <v>971</v>
      </c>
      <c r="I61" s="498">
        <f t="shared" si="0"/>
        <v>2</v>
      </c>
      <c r="J61" s="499">
        <v>2</v>
      </c>
      <c r="K61" s="500"/>
    </row>
    <row r="62" spans="1:11" s="75" customFormat="1" ht="14.25" customHeight="1">
      <c r="A62" s="2026"/>
      <c r="B62" s="2085"/>
      <c r="C62" s="1977"/>
      <c r="D62" s="2052"/>
      <c r="E62" s="1960"/>
      <c r="F62" s="1960"/>
      <c r="G62" s="1960"/>
      <c r="H62" s="497" t="s">
        <v>966</v>
      </c>
      <c r="I62" s="498">
        <f t="shared" si="0"/>
        <v>1213</v>
      </c>
      <c r="J62" s="499">
        <v>1213</v>
      </c>
      <c r="K62" s="500"/>
    </row>
    <row r="63" spans="1:11" s="75" customFormat="1" ht="15" customHeight="1">
      <c r="A63" s="2026"/>
      <c r="B63" s="2085"/>
      <c r="C63" s="501" t="s">
        <v>972</v>
      </c>
      <c r="D63" s="2052"/>
      <c r="E63" s="1960"/>
      <c r="F63" s="1960"/>
      <c r="G63" s="1960"/>
      <c r="H63" s="497" t="s">
        <v>973</v>
      </c>
      <c r="I63" s="498">
        <f t="shared" si="0"/>
        <v>717</v>
      </c>
      <c r="J63" s="499">
        <v>717</v>
      </c>
      <c r="K63" s="500"/>
    </row>
    <row r="64" spans="1:11" s="75" customFormat="1" ht="15" customHeight="1">
      <c r="A64" s="2026"/>
      <c r="B64" s="2086"/>
      <c r="C64" s="541" t="s">
        <v>974</v>
      </c>
      <c r="D64" s="2053"/>
      <c r="E64" s="2018"/>
      <c r="F64" s="2018"/>
      <c r="G64" s="2018"/>
      <c r="H64" s="477" t="s">
        <v>975</v>
      </c>
      <c r="I64" s="478">
        <f t="shared" si="0"/>
        <v>8</v>
      </c>
      <c r="J64" s="479">
        <v>8</v>
      </c>
      <c r="K64" s="480"/>
    </row>
    <row r="65" spans="1:11" s="75" customFormat="1" ht="19.5" customHeight="1">
      <c r="A65" s="2026"/>
      <c r="B65" s="2293" t="s">
        <v>852</v>
      </c>
      <c r="C65" s="2294"/>
      <c r="D65" s="481" t="s">
        <v>179</v>
      </c>
      <c r="E65" s="484" t="s">
        <v>956</v>
      </c>
      <c r="F65" s="484" t="s">
        <v>1010</v>
      </c>
      <c r="G65" s="484" t="s">
        <v>1013</v>
      </c>
      <c r="H65" s="524" t="s">
        <v>167</v>
      </c>
      <c r="I65" s="538">
        <f t="shared" si="0"/>
        <v>337.3</v>
      </c>
      <c r="J65" s="539">
        <f>J66+J67+J68+J69</f>
        <v>0</v>
      </c>
      <c r="K65" s="540">
        <f>K66+K67+K68+K69</f>
        <v>337.3</v>
      </c>
    </row>
    <row r="66" spans="1:11" s="75" customFormat="1" ht="12.75" customHeight="1">
      <c r="A66" s="2026"/>
      <c r="B66" s="2084" t="s">
        <v>818</v>
      </c>
      <c r="C66" s="1975" t="s">
        <v>964</v>
      </c>
      <c r="D66" s="2051" t="s">
        <v>179</v>
      </c>
      <c r="E66" s="1913" t="s">
        <v>956</v>
      </c>
      <c r="F66" s="1913" t="s">
        <v>1010</v>
      </c>
      <c r="G66" s="1913" t="s">
        <v>1013</v>
      </c>
      <c r="H66" s="466" t="s">
        <v>965</v>
      </c>
      <c r="I66" s="471">
        <f t="shared" si="0"/>
        <v>249.3</v>
      </c>
      <c r="J66" s="472"/>
      <c r="K66" s="473">
        <v>249.3</v>
      </c>
    </row>
    <row r="67" spans="1:11" s="75" customFormat="1" ht="10.5" customHeight="1">
      <c r="A67" s="2026"/>
      <c r="B67" s="2085"/>
      <c r="C67" s="1976"/>
      <c r="D67" s="2052"/>
      <c r="E67" s="1960"/>
      <c r="F67" s="1960"/>
      <c r="G67" s="1960"/>
      <c r="H67" s="497" t="s">
        <v>971</v>
      </c>
      <c r="I67" s="498">
        <f t="shared" si="0"/>
        <v>0</v>
      </c>
      <c r="J67" s="499"/>
      <c r="K67" s="500"/>
    </row>
    <row r="68" spans="1:11" s="75" customFormat="1" ht="12" customHeight="1">
      <c r="A68" s="2026"/>
      <c r="B68" s="2085"/>
      <c r="C68" s="1977"/>
      <c r="D68" s="2052"/>
      <c r="E68" s="1960"/>
      <c r="F68" s="1960"/>
      <c r="G68" s="1960"/>
      <c r="H68" s="497" t="s">
        <v>966</v>
      </c>
      <c r="I68" s="498">
        <f t="shared" si="0"/>
        <v>74</v>
      </c>
      <c r="J68" s="499"/>
      <c r="K68" s="500">
        <v>74</v>
      </c>
    </row>
    <row r="69" spans="1:11" s="75" customFormat="1" ht="13.5" customHeight="1">
      <c r="A69" s="2026"/>
      <c r="B69" s="2085"/>
      <c r="C69" s="502" t="s">
        <v>996</v>
      </c>
      <c r="D69" s="2053"/>
      <c r="E69" s="2018"/>
      <c r="F69" s="2018"/>
      <c r="G69" s="2018"/>
      <c r="H69" s="542" t="s">
        <v>973</v>
      </c>
      <c r="I69" s="478">
        <f t="shared" si="0"/>
        <v>14</v>
      </c>
      <c r="J69" s="479"/>
      <c r="K69" s="480">
        <v>14</v>
      </c>
    </row>
    <row r="70" spans="1:11" s="75" customFormat="1" ht="14.25" customHeight="1">
      <c r="A70" s="2026"/>
      <c r="B70" s="2292" t="s">
        <v>853</v>
      </c>
      <c r="C70" s="2289"/>
      <c r="D70" s="481" t="s">
        <v>179</v>
      </c>
      <c r="E70" s="484" t="s">
        <v>956</v>
      </c>
      <c r="F70" s="484" t="s">
        <v>1010</v>
      </c>
      <c r="G70" s="484" t="s">
        <v>1014</v>
      </c>
      <c r="H70" s="524" t="s">
        <v>167</v>
      </c>
      <c r="I70" s="538">
        <f t="shared" si="0"/>
        <v>787</v>
      </c>
      <c r="J70" s="539">
        <f>J71+J72+J73+J74</f>
        <v>0</v>
      </c>
      <c r="K70" s="540">
        <f>K71+K72+K73+K74</f>
        <v>787</v>
      </c>
    </row>
    <row r="71" spans="1:11" s="75" customFormat="1" ht="12" customHeight="1">
      <c r="A71" s="2026"/>
      <c r="B71" s="2084" t="s">
        <v>818</v>
      </c>
      <c r="C71" s="1975" t="s">
        <v>964</v>
      </c>
      <c r="D71" s="2051" t="s">
        <v>179</v>
      </c>
      <c r="E71" s="1913" t="s">
        <v>956</v>
      </c>
      <c r="F71" s="1913" t="s">
        <v>1010</v>
      </c>
      <c r="G71" s="1913" t="s">
        <v>1014</v>
      </c>
      <c r="H71" s="466" t="s">
        <v>965</v>
      </c>
      <c r="I71" s="471">
        <f t="shared" si="0"/>
        <v>492</v>
      </c>
      <c r="J71" s="472"/>
      <c r="K71" s="473">
        <v>492</v>
      </c>
    </row>
    <row r="72" spans="1:11" s="75" customFormat="1" ht="9" customHeight="1">
      <c r="A72" s="2026"/>
      <c r="B72" s="2085"/>
      <c r="C72" s="1976"/>
      <c r="D72" s="2052"/>
      <c r="E72" s="1960"/>
      <c r="F72" s="1960"/>
      <c r="G72" s="1960"/>
      <c r="H72" s="497" t="s">
        <v>971</v>
      </c>
      <c r="I72" s="498">
        <f t="shared" si="0"/>
        <v>3</v>
      </c>
      <c r="J72" s="499"/>
      <c r="K72" s="500">
        <v>3</v>
      </c>
    </row>
    <row r="73" spans="1:11" s="75" customFormat="1" ht="9.75" customHeight="1">
      <c r="A73" s="2026"/>
      <c r="B73" s="2085"/>
      <c r="C73" s="1977"/>
      <c r="D73" s="2052"/>
      <c r="E73" s="1960"/>
      <c r="F73" s="1960"/>
      <c r="G73" s="1960"/>
      <c r="H73" s="497" t="s">
        <v>966</v>
      </c>
      <c r="I73" s="498">
        <f t="shared" si="0"/>
        <v>146</v>
      </c>
      <c r="J73" s="499"/>
      <c r="K73" s="500">
        <v>146</v>
      </c>
    </row>
    <row r="74" spans="1:11" s="75" customFormat="1" ht="12.75" customHeight="1">
      <c r="A74" s="2026"/>
      <c r="B74" s="2085"/>
      <c r="C74" s="502" t="s">
        <v>972</v>
      </c>
      <c r="D74" s="2053"/>
      <c r="E74" s="2018"/>
      <c r="F74" s="2018"/>
      <c r="G74" s="2018"/>
      <c r="H74" s="543" t="s">
        <v>973</v>
      </c>
      <c r="I74" s="478">
        <f t="shared" si="0"/>
        <v>146</v>
      </c>
      <c r="J74" s="479"/>
      <c r="K74" s="480">
        <v>146</v>
      </c>
    </row>
    <row r="75" spans="1:11" s="75" customFormat="1" ht="14.25" customHeight="1">
      <c r="A75" s="2026"/>
      <c r="B75" s="2292" t="s">
        <v>854</v>
      </c>
      <c r="C75" s="2289"/>
      <c r="D75" s="481" t="s">
        <v>179</v>
      </c>
      <c r="E75" s="484" t="s">
        <v>956</v>
      </c>
      <c r="F75" s="484" t="s">
        <v>1010</v>
      </c>
      <c r="G75" s="484" t="s">
        <v>1015</v>
      </c>
      <c r="H75" s="524" t="s">
        <v>167</v>
      </c>
      <c r="I75" s="538">
        <f t="shared" si="0"/>
        <v>334</v>
      </c>
      <c r="J75" s="539">
        <f>J76+J77+J78+J79</f>
        <v>0</v>
      </c>
      <c r="K75" s="540">
        <f>K76+K77+K78+K79</f>
        <v>334</v>
      </c>
    </row>
    <row r="76" spans="1:11" s="75" customFormat="1" ht="12.75" customHeight="1">
      <c r="A76" s="2026"/>
      <c r="B76" s="2084" t="s">
        <v>818</v>
      </c>
      <c r="C76" s="1975" t="s">
        <v>964</v>
      </c>
      <c r="D76" s="2051" t="s">
        <v>179</v>
      </c>
      <c r="E76" s="1913" t="s">
        <v>956</v>
      </c>
      <c r="F76" s="1913" t="s">
        <v>1010</v>
      </c>
      <c r="G76" s="1913" t="s">
        <v>1015</v>
      </c>
      <c r="H76" s="466" t="s">
        <v>965</v>
      </c>
      <c r="I76" s="471">
        <f t="shared" si="0"/>
        <v>257</v>
      </c>
      <c r="J76" s="472"/>
      <c r="K76" s="473">
        <v>257</v>
      </c>
    </row>
    <row r="77" spans="1:11" s="75" customFormat="1" ht="11.25" customHeight="1">
      <c r="A77" s="2026"/>
      <c r="B77" s="2085"/>
      <c r="C77" s="1976"/>
      <c r="D77" s="2052"/>
      <c r="E77" s="1960"/>
      <c r="F77" s="1960"/>
      <c r="G77" s="1960"/>
      <c r="H77" s="497" t="s">
        <v>971</v>
      </c>
      <c r="I77" s="498">
        <f t="shared" si="0"/>
        <v>0</v>
      </c>
      <c r="J77" s="499"/>
      <c r="K77" s="500"/>
    </row>
    <row r="78" spans="1:11" s="75" customFormat="1" ht="11.25" customHeight="1">
      <c r="A78" s="2026"/>
      <c r="B78" s="2085"/>
      <c r="C78" s="1977"/>
      <c r="D78" s="2052"/>
      <c r="E78" s="1960"/>
      <c r="F78" s="1960"/>
      <c r="G78" s="1960"/>
      <c r="H78" s="497" t="s">
        <v>966</v>
      </c>
      <c r="I78" s="498">
        <f t="shared" si="0"/>
        <v>76</v>
      </c>
      <c r="J78" s="499"/>
      <c r="K78" s="500">
        <v>76</v>
      </c>
    </row>
    <row r="79" spans="1:11" s="75" customFormat="1" ht="12.75" customHeight="1">
      <c r="A79" s="2026"/>
      <c r="B79" s="2086"/>
      <c r="C79" s="502" t="s">
        <v>996</v>
      </c>
      <c r="D79" s="2053"/>
      <c r="E79" s="2018"/>
      <c r="F79" s="2018"/>
      <c r="G79" s="2018"/>
      <c r="H79" s="542" t="s">
        <v>973</v>
      </c>
      <c r="I79" s="478">
        <f aca="true" t="shared" si="1" ref="I79:I97">J79+K79</f>
        <v>1</v>
      </c>
      <c r="J79" s="479"/>
      <c r="K79" s="480">
        <v>1</v>
      </c>
    </row>
    <row r="80" spans="1:11" s="75" customFormat="1" ht="21" customHeight="1">
      <c r="A80" s="2026"/>
      <c r="B80" s="2288" t="s">
        <v>1016</v>
      </c>
      <c r="C80" s="2289"/>
      <c r="D80" s="544" t="s">
        <v>179</v>
      </c>
      <c r="E80" s="544" t="s">
        <v>956</v>
      </c>
      <c r="F80" s="545" t="s">
        <v>1010</v>
      </c>
      <c r="G80" s="545" t="s">
        <v>958</v>
      </c>
      <c r="H80" s="546" t="s">
        <v>167</v>
      </c>
      <c r="I80" s="489">
        <f t="shared" si="1"/>
        <v>7473.3</v>
      </c>
      <c r="J80" s="490">
        <f>J59+J65+J70+J75</f>
        <v>6015</v>
      </c>
      <c r="K80" s="491">
        <f>K59+K65+K70+K75</f>
        <v>1458.3</v>
      </c>
    </row>
    <row r="81" spans="1:11" s="75" customFormat="1" ht="15" customHeight="1">
      <c r="A81" s="2026"/>
      <c r="B81" s="2290" t="s">
        <v>1017</v>
      </c>
      <c r="C81" s="2291"/>
      <c r="D81" s="464" t="s">
        <v>179</v>
      </c>
      <c r="E81" s="464" t="s">
        <v>956</v>
      </c>
      <c r="F81" s="464" t="s">
        <v>1010</v>
      </c>
      <c r="G81" s="465" t="s">
        <v>1018</v>
      </c>
      <c r="H81" s="547" t="s">
        <v>167</v>
      </c>
      <c r="I81" s="530">
        <f t="shared" si="1"/>
        <v>820</v>
      </c>
      <c r="J81" s="531">
        <f>J82+J83+J84+J85+J86+J87</f>
        <v>820</v>
      </c>
      <c r="K81" s="532">
        <f>K82+K83+K84+K85+K86+K87</f>
        <v>0</v>
      </c>
    </row>
    <row r="82" spans="1:11" s="75" customFormat="1" ht="23.25" customHeight="1">
      <c r="A82" s="2026"/>
      <c r="B82" s="2285" t="s">
        <v>818</v>
      </c>
      <c r="C82" s="548" t="s">
        <v>983</v>
      </c>
      <c r="D82" s="2261" t="s">
        <v>179</v>
      </c>
      <c r="E82" s="2261" t="s">
        <v>956</v>
      </c>
      <c r="F82" s="2261" t="s">
        <v>1010</v>
      </c>
      <c r="G82" s="1913" t="s">
        <v>1018</v>
      </c>
      <c r="H82" s="466" t="s">
        <v>982</v>
      </c>
      <c r="I82" s="471">
        <f t="shared" si="1"/>
        <v>243</v>
      </c>
      <c r="J82" s="472">
        <v>243</v>
      </c>
      <c r="K82" s="473"/>
    </row>
    <row r="83" spans="1:11" s="75" customFormat="1" ht="15.75" customHeight="1">
      <c r="A83" s="2026"/>
      <c r="B83" s="2300"/>
      <c r="C83" s="501" t="s">
        <v>996</v>
      </c>
      <c r="D83" s="2094"/>
      <c r="E83" s="2094"/>
      <c r="F83" s="2094"/>
      <c r="G83" s="2114"/>
      <c r="H83" s="497" t="s">
        <v>973</v>
      </c>
      <c r="I83" s="498">
        <f t="shared" si="1"/>
        <v>240</v>
      </c>
      <c r="J83" s="499">
        <v>240</v>
      </c>
      <c r="K83" s="500"/>
    </row>
    <row r="84" spans="1:11" s="75" customFormat="1" ht="15" customHeight="1">
      <c r="A84" s="2026"/>
      <c r="B84" s="2300"/>
      <c r="C84" s="549" t="s">
        <v>1019</v>
      </c>
      <c r="D84" s="2094"/>
      <c r="E84" s="2094"/>
      <c r="F84" s="2094"/>
      <c r="G84" s="2114"/>
      <c r="H84" s="497" t="s">
        <v>1020</v>
      </c>
      <c r="I84" s="498">
        <f t="shared" si="1"/>
        <v>292</v>
      </c>
      <c r="J84" s="499">
        <v>292</v>
      </c>
      <c r="K84" s="500"/>
    </row>
    <row r="85" spans="1:11" s="75" customFormat="1" ht="15" customHeight="1">
      <c r="A85" s="2026"/>
      <c r="B85" s="2300"/>
      <c r="C85" s="550" t="s">
        <v>1021</v>
      </c>
      <c r="D85" s="2094"/>
      <c r="E85" s="2094"/>
      <c r="F85" s="2094"/>
      <c r="G85" s="2114"/>
      <c r="H85" s="503" t="s">
        <v>1022</v>
      </c>
      <c r="I85" s="520">
        <f t="shared" si="1"/>
        <v>0</v>
      </c>
      <c r="J85" s="521"/>
      <c r="K85" s="522"/>
    </row>
    <row r="86" spans="1:11" s="75" customFormat="1" ht="14.25" customHeight="1">
      <c r="A86" s="2026"/>
      <c r="B86" s="2300"/>
      <c r="C86" s="550" t="s">
        <v>987</v>
      </c>
      <c r="D86" s="2094"/>
      <c r="E86" s="2094"/>
      <c r="F86" s="2094"/>
      <c r="G86" s="2114"/>
      <c r="H86" s="503" t="s">
        <v>988</v>
      </c>
      <c r="I86" s="520">
        <f t="shared" si="1"/>
        <v>0</v>
      </c>
      <c r="J86" s="521"/>
      <c r="K86" s="522"/>
    </row>
    <row r="87" spans="1:11" s="75" customFormat="1" ht="13.5" customHeight="1">
      <c r="A87" s="2026"/>
      <c r="B87" s="2301"/>
      <c r="C87" s="541" t="s">
        <v>976</v>
      </c>
      <c r="D87" s="2113"/>
      <c r="E87" s="2113"/>
      <c r="F87" s="2113"/>
      <c r="G87" s="2115"/>
      <c r="H87" s="477" t="s">
        <v>977</v>
      </c>
      <c r="I87" s="478">
        <f t="shared" si="1"/>
        <v>45</v>
      </c>
      <c r="J87" s="479">
        <v>45</v>
      </c>
      <c r="K87" s="480"/>
    </row>
    <row r="88" spans="1:11" s="75" customFormat="1" ht="21" customHeight="1">
      <c r="A88" s="2026"/>
      <c r="B88" s="2284" t="s">
        <v>1023</v>
      </c>
      <c r="C88" s="1944"/>
      <c r="D88" s="551">
        <v>892</v>
      </c>
      <c r="E88" s="483" t="s">
        <v>956</v>
      </c>
      <c r="F88" s="483" t="s">
        <v>1010</v>
      </c>
      <c r="G88" s="484" t="s">
        <v>1024</v>
      </c>
      <c r="H88" s="485" t="s">
        <v>167</v>
      </c>
      <c r="I88" s="489">
        <f t="shared" si="1"/>
        <v>1800</v>
      </c>
      <c r="J88" s="490">
        <f>J89+J90+J91+J92</f>
        <v>1800</v>
      </c>
      <c r="K88" s="491">
        <f>K89+K90+K91+K92</f>
        <v>0</v>
      </c>
    </row>
    <row r="89" spans="1:11" s="75" customFormat="1" ht="20.25" customHeight="1">
      <c r="A89" s="2026"/>
      <c r="B89" s="2285" t="s">
        <v>818</v>
      </c>
      <c r="C89" s="552" t="s">
        <v>1025</v>
      </c>
      <c r="D89" s="2287">
        <v>892</v>
      </c>
      <c r="E89" s="2261" t="s">
        <v>956</v>
      </c>
      <c r="F89" s="2261" t="s">
        <v>1010</v>
      </c>
      <c r="G89" s="1913" t="s">
        <v>1024</v>
      </c>
      <c r="H89" s="466" t="s">
        <v>1026</v>
      </c>
      <c r="I89" s="471">
        <f t="shared" si="1"/>
        <v>0</v>
      </c>
      <c r="J89" s="472"/>
      <c r="K89" s="473"/>
    </row>
    <row r="90" spans="1:11" s="75" customFormat="1" ht="15" customHeight="1">
      <c r="A90" s="2026"/>
      <c r="B90" s="2286"/>
      <c r="C90" s="553" t="s">
        <v>972</v>
      </c>
      <c r="D90" s="2094"/>
      <c r="E90" s="2094"/>
      <c r="F90" s="2094"/>
      <c r="G90" s="2114"/>
      <c r="H90" s="497" t="s">
        <v>973</v>
      </c>
      <c r="I90" s="498">
        <f t="shared" si="1"/>
        <v>1700</v>
      </c>
      <c r="J90" s="499">
        <v>1700</v>
      </c>
      <c r="K90" s="500"/>
    </row>
    <row r="91" spans="1:11" s="75" customFormat="1" ht="32.25" customHeight="1">
      <c r="A91" s="2026"/>
      <c r="B91" s="2286"/>
      <c r="C91" s="554" t="s">
        <v>1027</v>
      </c>
      <c r="D91" s="2094"/>
      <c r="E91" s="2094"/>
      <c r="F91" s="2094"/>
      <c r="G91" s="2114"/>
      <c r="H91" s="497" t="s">
        <v>1028</v>
      </c>
      <c r="I91" s="498">
        <f t="shared" si="1"/>
        <v>100</v>
      </c>
      <c r="J91" s="499">
        <v>100</v>
      </c>
      <c r="K91" s="500"/>
    </row>
    <row r="92" spans="1:11" s="75" customFormat="1" ht="13.5" customHeight="1">
      <c r="A92" s="2026"/>
      <c r="B92" s="2286"/>
      <c r="C92" s="553" t="s">
        <v>987</v>
      </c>
      <c r="D92" s="2094"/>
      <c r="E92" s="2094"/>
      <c r="F92" s="2094"/>
      <c r="G92" s="2114"/>
      <c r="H92" s="497" t="s">
        <v>988</v>
      </c>
      <c r="I92" s="498">
        <f t="shared" si="1"/>
        <v>0</v>
      </c>
      <c r="J92" s="499"/>
      <c r="K92" s="500"/>
    </row>
    <row r="93" spans="1:11" s="75" customFormat="1" ht="13.5" customHeight="1">
      <c r="A93" s="2026"/>
      <c r="B93" s="2286"/>
      <c r="C93" s="555" t="s">
        <v>976</v>
      </c>
      <c r="D93" s="2094"/>
      <c r="E93" s="2094"/>
      <c r="F93" s="2094"/>
      <c r="G93" s="2114"/>
      <c r="H93" s="503" t="s">
        <v>977</v>
      </c>
      <c r="I93" s="520">
        <f t="shared" si="1"/>
        <v>0</v>
      </c>
      <c r="J93" s="521"/>
      <c r="K93" s="522"/>
    </row>
    <row r="94" spans="1:11" s="75" customFormat="1" ht="33" customHeight="1">
      <c r="A94" s="2026"/>
      <c r="B94" s="2279" t="s">
        <v>1029</v>
      </c>
      <c r="C94" s="2280"/>
      <c r="D94" s="556">
        <v>892</v>
      </c>
      <c r="E94" s="464" t="s">
        <v>956</v>
      </c>
      <c r="F94" s="464" t="s">
        <v>1010</v>
      </c>
      <c r="G94" s="465" t="s">
        <v>1030</v>
      </c>
      <c r="H94" s="466" t="s">
        <v>1031</v>
      </c>
      <c r="I94" s="471">
        <f t="shared" si="1"/>
        <v>62.4</v>
      </c>
      <c r="J94" s="472">
        <v>62.4</v>
      </c>
      <c r="K94" s="473"/>
    </row>
    <row r="95" spans="1:11" s="75" customFormat="1" ht="24" customHeight="1">
      <c r="A95" s="2026"/>
      <c r="B95" s="2281" t="s">
        <v>1032</v>
      </c>
      <c r="C95" s="2149"/>
      <c r="D95" s="557">
        <v>892</v>
      </c>
      <c r="E95" s="483" t="s">
        <v>956</v>
      </c>
      <c r="F95" s="483" t="s">
        <v>1010</v>
      </c>
      <c r="G95" s="484" t="s">
        <v>1033</v>
      </c>
      <c r="H95" s="485" t="s">
        <v>973</v>
      </c>
      <c r="I95" s="507">
        <f t="shared" si="1"/>
        <v>0</v>
      </c>
      <c r="J95" s="508"/>
      <c r="K95" s="509"/>
    </row>
    <row r="96" spans="1:11" s="75" customFormat="1" ht="34.5" customHeight="1" hidden="1">
      <c r="A96" s="2026"/>
      <c r="B96" s="2281" t="s">
        <v>1034</v>
      </c>
      <c r="C96" s="2149"/>
      <c r="D96" s="557">
        <v>892</v>
      </c>
      <c r="E96" s="483" t="s">
        <v>956</v>
      </c>
      <c r="F96" s="483" t="s">
        <v>1010</v>
      </c>
      <c r="G96" s="484" t="s">
        <v>1035</v>
      </c>
      <c r="H96" s="485" t="s">
        <v>973</v>
      </c>
      <c r="I96" s="507">
        <f t="shared" si="1"/>
        <v>0</v>
      </c>
      <c r="J96" s="508"/>
      <c r="K96" s="509"/>
    </row>
    <row r="97" spans="1:11" s="75" customFormat="1" ht="36" customHeight="1" thickBot="1">
      <c r="A97" s="2298"/>
      <c r="B97" s="2281" t="s">
        <v>1036</v>
      </c>
      <c r="C97" s="2149"/>
      <c r="D97" s="558">
        <v>892</v>
      </c>
      <c r="E97" s="559" t="s">
        <v>956</v>
      </c>
      <c r="F97" s="559" t="s">
        <v>1010</v>
      </c>
      <c r="G97" s="560" t="s">
        <v>1037</v>
      </c>
      <c r="H97" s="561" t="s">
        <v>973</v>
      </c>
      <c r="I97" s="562">
        <f t="shared" si="1"/>
        <v>0</v>
      </c>
      <c r="J97" s="563"/>
      <c r="K97" s="564"/>
    </row>
    <row r="98" spans="1:11" s="75" customFormat="1" ht="25.5" customHeight="1">
      <c r="A98" s="565"/>
      <c r="B98" s="566"/>
      <c r="C98" s="566"/>
      <c r="D98" s="567"/>
      <c r="E98" s="568"/>
      <c r="F98" s="568"/>
      <c r="G98" s="569"/>
      <c r="H98" s="568"/>
      <c r="I98" s="570"/>
      <c r="J98" s="570"/>
      <c r="K98" s="570"/>
    </row>
    <row r="99" spans="1:11" s="75" customFormat="1" ht="42.75" customHeight="1">
      <c r="A99" s="571"/>
      <c r="B99" s="572"/>
      <c r="C99" s="572"/>
      <c r="D99" s="573"/>
      <c r="E99" s="574"/>
      <c r="F99" s="574"/>
      <c r="G99" s="575"/>
      <c r="H99" s="574"/>
      <c r="I99" s="576"/>
      <c r="J99" s="576"/>
      <c r="K99" s="576"/>
    </row>
    <row r="100" spans="1:11" s="75" customFormat="1" ht="25.5" customHeight="1" thickBot="1">
      <c r="A100" s="2282" t="s">
        <v>1038</v>
      </c>
      <c r="B100" s="2283"/>
      <c r="C100" s="2283"/>
      <c r="D100" s="577" t="s">
        <v>179</v>
      </c>
      <c r="E100" s="578" t="s">
        <v>967</v>
      </c>
      <c r="F100" s="579" t="s">
        <v>957</v>
      </c>
      <c r="G100" s="580" t="s">
        <v>958</v>
      </c>
      <c r="H100" s="581" t="s">
        <v>167</v>
      </c>
      <c r="I100" s="582">
        <f>J100+K100</f>
        <v>3063.3</v>
      </c>
      <c r="J100" s="583">
        <f>J102+J110</f>
        <v>3063.3</v>
      </c>
      <c r="K100" s="584">
        <f>K102+K110</f>
        <v>0</v>
      </c>
    </row>
    <row r="101" spans="1:11" s="75" customFormat="1" ht="11.25" customHeight="1">
      <c r="A101" s="1924" t="s">
        <v>959</v>
      </c>
      <c r="B101" s="1925"/>
      <c r="C101" s="1926"/>
      <c r="D101" s="455"/>
      <c r="E101" s="456"/>
      <c r="F101" s="457"/>
      <c r="G101" s="458"/>
      <c r="H101" s="459"/>
      <c r="I101" s="460">
        <f>I100/I370</f>
        <v>0.003994028449613414</v>
      </c>
      <c r="J101" s="461">
        <f>J100/J370</f>
        <v>0.009444310845557632</v>
      </c>
      <c r="K101" s="462">
        <f>K100/K370</f>
        <v>0</v>
      </c>
    </row>
    <row r="102" spans="1:11" s="75" customFormat="1" ht="24" customHeight="1">
      <c r="A102" s="2264" t="s">
        <v>1039</v>
      </c>
      <c r="B102" s="2253"/>
      <c r="C102" s="2253"/>
      <c r="D102" s="585" t="s">
        <v>179</v>
      </c>
      <c r="E102" s="585" t="s">
        <v>967</v>
      </c>
      <c r="F102" s="585" t="s">
        <v>1040</v>
      </c>
      <c r="G102" s="585" t="s">
        <v>958</v>
      </c>
      <c r="H102" s="586" t="s">
        <v>167</v>
      </c>
      <c r="I102" s="587">
        <f aca="true" t="shared" si="2" ref="I102:I113">J102+K102</f>
        <v>3029.3</v>
      </c>
      <c r="J102" s="588">
        <f>J103</f>
        <v>3029.3</v>
      </c>
      <c r="K102" s="589">
        <f>K103</f>
        <v>0</v>
      </c>
    </row>
    <row r="103" spans="1:11" s="75" customFormat="1" ht="21.75" customHeight="1">
      <c r="A103" s="2272" t="s">
        <v>818</v>
      </c>
      <c r="B103" s="1951" t="s">
        <v>1041</v>
      </c>
      <c r="C103" s="1951"/>
      <c r="D103" s="481" t="s">
        <v>179</v>
      </c>
      <c r="E103" s="484" t="s">
        <v>967</v>
      </c>
      <c r="F103" s="484" t="s">
        <v>1040</v>
      </c>
      <c r="G103" s="484" t="s">
        <v>1042</v>
      </c>
      <c r="H103" s="512" t="s">
        <v>167</v>
      </c>
      <c r="I103" s="525">
        <f t="shared" si="2"/>
        <v>3029.3</v>
      </c>
      <c r="J103" s="526">
        <f>J104+J105+J106+J107+J108+J109</f>
        <v>3029.3</v>
      </c>
      <c r="K103" s="527">
        <f>K104+K105+K106+K107+K108+K109</f>
        <v>0</v>
      </c>
    </row>
    <row r="104" spans="1:11" s="75" customFormat="1" ht="14.25" customHeight="1">
      <c r="A104" s="2273"/>
      <c r="B104" s="2069" t="s">
        <v>818</v>
      </c>
      <c r="C104" s="2276" t="s">
        <v>1043</v>
      </c>
      <c r="D104" s="1913" t="s">
        <v>179</v>
      </c>
      <c r="E104" s="2261" t="s">
        <v>967</v>
      </c>
      <c r="F104" s="1913" t="s">
        <v>1040</v>
      </c>
      <c r="G104" s="1913" t="s">
        <v>1042</v>
      </c>
      <c r="H104" s="466" t="s">
        <v>1044</v>
      </c>
      <c r="I104" s="471">
        <f t="shared" si="2"/>
        <v>2220.3</v>
      </c>
      <c r="J104" s="472">
        <v>2220.3</v>
      </c>
      <c r="K104" s="473"/>
    </row>
    <row r="105" spans="1:11" s="75" customFormat="1" ht="12" customHeight="1">
      <c r="A105" s="2273"/>
      <c r="B105" s="2070"/>
      <c r="C105" s="2277"/>
      <c r="D105" s="1960"/>
      <c r="E105" s="2262"/>
      <c r="F105" s="1960"/>
      <c r="G105" s="1960"/>
      <c r="H105" s="497" t="s">
        <v>1045</v>
      </c>
      <c r="I105" s="498">
        <f t="shared" si="2"/>
        <v>2.4</v>
      </c>
      <c r="J105" s="499">
        <v>2.4</v>
      </c>
      <c r="K105" s="500"/>
    </row>
    <row r="106" spans="1:11" s="75" customFormat="1" ht="13.5" customHeight="1">
      <c r="A106" s="2273"/>
      <c r="B106" s="2070"/>
      <c r="C106" s="2278"/>
      <c r="D106" s="1960"/>
      <c r="E106" s="2262"/>
      <c r="F106" s="1960"/>
      <c r="G106" s="1960"/>
      <c r="H106" s="497" t="s">
        <v>1046</v>
      </c>
      <c r="I106" s="498">
        <f t="shared" si="2"/>
        <v>655.5</v>
      </c>
      <c r="J106" s="499">
        <v>655.5</v>
      </c>
      <c r="K106" s="500"/>
    </row>
    <row r="107" spans="1:11" s="75" customFormat="1" ht="12.75" customHeight="1">
      <c r="A107" s="2273"/>
      <c r="B107" s="2070"/>
      <c r="C107" s="501" t="s">
        <v>972</v>
      </c>
      <c r="D107" s="1960"/>
      <c r="E107" s="2262"/>
      <c r="F107" s="1960"/>
      <c r="G107" s="1960"/>
      <c r="H107" s="497" t="s">
        <v>973</v>
      </c>
      <c r="I107" s="498">
        <f t="shared" si="2"/>
        <v>151.1</v>
      </c>
      <c r="J107" s="499">
        <v>151.1</v>
      </c>
      <c r="K107" s="500"/>
    </row>
    <row r="108" spans="1:11" s="75" customFormat="1" ht="0.75" customHeight="1" hidden="1">
      <c r="A108" s="2273"/>
      <c r="B108" s="2070"/>
      <c r="C108" s="502" t="s">
        <v>974</v>
      </c>
      <c r="D108" s="1960"/>
      <c r="E108" s="2262"/>
      <c r="F108" s="2263"/>
      <c r="G108" s="1960"/>
      <c r="H108" s="497" t="s">
        <v>975</v>
      </c>
      <c r="I108" s="498">
        <f t="shared" si="2"/>
        <v>0</v>
      </c>
      <c r="J108" s="499"/>
      <c r="K108" s="500"/>
    </row>
    <row r="109" spans="1:11" s="75" customFormat="1" ht="10.5" customHeight="1" hidden="1">
      <c r="A109" s="2274"/>
      <c r="B109" s="2275"/>
      <c r="C109" s="502" t="s">
        <v>976</v>
      </c>
      <c r="D109" s="2115"/>
      <c r="E109" s="2113"/>
      <c r="F109" s="2115"/>
      <c r="G109" s="2115"/>
      <c r="H109" s="477" t="s">
        <v>977</v>
      </c>
      <c r="I109" s="478">
        <f t="shared" si="2"/>
        <v>0</v>
      </c>
      <c r="J109" s="479"/>
      <c r="K109" s="480"/>
    </row>
    <row r="110" spans="1:11" s="75" customFormat="1" ht="18.75" customHeight="1">
      <c r="A110" s="2264" t="s">
        <v>1047</v>
      </c>
      <c r="B110" s="2253"/>
      <c r="C110" s="2253"/>
      <c r="D110" s="585" t="s">
        <v>179</v>
      </c>
      <c r="E110" s="585" t="s">
        <v>967</v>
      </c>
      <c r="F110" s="585" t="s">
        <v>1048</v>
      </c>
      <c r="G110" s="585" t="s">
        <v>958</v>
      </c>
      <c r="H110" s="586" t="s">
        <v>167</v>
      </c>
      <c r="I110" s="587">
        <f t="shared" si="2"/>
        <v>34</v>
      </c>
      <c r="J110" s="588">
        <f>J111+J112+J113</f>
        <v>34</v>
      </c>
      <c r="K110" s="589">
        <f>K111+K112+K113</f>
        <v>0</v>
      </c>
    </row>
    <row r="111" spans="1:11" s="75" customFormat="1" ht="22.5" customHeight="1" thickBot="1">
      <c r="A111" s="2265" t="s">
        <v>1049</v>
      </c>
      <c r="B111" s="2027" t="s">
        <v>1050</v>
      </c>
      <c r="C111" s="2268"/>
      <c r="D111" s="2269">
        <v>892</v>
      </c>
      <c r="E111" s="2180" t="s">
        <v>967</v>
      </c>
      <c r="F111" s="2180" t="s">
        <v>1048</v>
      </c>
      <c r="G111" s="591" t="s">
        <v>1051</v>
      </c>
      <c r="H111" s="592" t="s">
        <v>1052</v>
      </c>
      <c r="I111" s="507">
        <f t="shared" si="2"/>
        <v>15</v>
      </c>
      <c r="J111" s="508">
        <v>15</v>
      </c>
      <c r="K111" s="509"/>
    </row>
    <row r="112" spans="1:11" s="75" customFormat="1" ht="31.5" customHeight="1" thickBot="1">
      <c r="A112" s="2266"/>
      <c r="B112" s="2270" t="s">
        <v>1053</v>
      </c>
      <c r="C112" s="2271"/>
      <c r="D112" s="2094"/>
      <c r="E112" s="2114"/>
      <c r="F112" s="2114"/>
      <c r="G112" s="591" t="s">
        <v>1054</v>
      </c>
      <c r="H112" s="592" t="s">
        <v>973</v>
      </c>
      <c r="I112" s="507">
        <f t="shared" si="2"/>
        <v>15</v>
      </c>
      <c r="J112" s="508">
        <v>15</v>
      </c>
      <c r="K112" s="509"/>
    </row>
    <row r="113" spans="1:11" s="75" customFormat="1" ht="25.5" customHeight="1" thickBot="1">
      <c r="A113" s="2267"/>
      <c r="B113" s="2251" t="s">
        <v>1055</v>
      </c>
      <c r="C113" s="2252"/>
      <c r="D113" s="2189"/>
      <c r="E113" s="1914"/>
      <c r="F113" s="1914"/>
      <c r="G113" s="593" t="s">
        <v>1056</v>
      </c>
      <c r="H113" s="594" t="s">
        <v>973</v>
      </c>
      <c r="I113" s="562">
        <f t="shared" si="2"/>
        <v>4</v>
      </c>
      <c r="J113" s="563">
        <v>4</v>
      </c>
      <c r="K113" s="564"/>
    </row>
    <row r="114" spans="1:11" s="75" customFormat="1" ht="3.75" customHeight="1">
      <c r="A114" s="595"/>
      <c r="B114" s="596"/>
      <c r="C114" s="596"/>
      <c r="D114" s="597"/>
      <c r="E114" s="598"/>
      <c r="F114" s="598"/>
      <c r="G114" s="599"/>
      <c r="H114" s="600"/>
      <c r="I114" s="570"/>
      <c r="J114" s="570"/>
      <c r="K114" s="570"/>
    </row>
    <row r="115" spans="1:11" s="75" customFormat="1" ht="0.75" customHeight="1" thickBot="1">
      <c r="A115" s="571"/>
      <c r="B115" s="572"/>
      <c r="C115" s="572"/>
      <c r="D115" s="573"/>
      <c r="E115" s="574"/>
      <c r="F115" s="574"/>
      <c r="G115" s="575"/>
      <c r="H115" s="574"/>
      <c r="I115" s="576"/>
      <c r="J115" s="576"/>
      <c r="K115" s="576"/>
    </row>
    <row r="116" spans="1:11" s="75" customFormat="1" ht="21" customHeight="1" thickBot="1">
      <c r="A116" s="1915" t="s">
        <v>1057</v>
      </c>
      <c r="B116" s="2055"/>
      <c r="C116" s="2056"/>
      <c r="D116" s="447" t="s">
        <v>179</v>
      </c>
      <c r="E116" s="601" t="s">
        <v>985</v>
      </c>
      <c r="F116" s="602" t="s">
        <v>957</v>
      </c>
      <c r="G116" s="603" t="s">
        <v>958</v>
      </c>
      <c r="H116" s="604" t="s">
        <v>167</v>
      </c>
      <c r="I116" s="320">
        <f>J116+K116</f>
        <v>114178</v>
      </c>
      <c r="J116" s="605">
        <f>J118+J147</f>
        <v>6678</v>
      </c>
      <c r="K116" s="454">
        <f>K118+K147</f>
        <v>107500</v>
      </c>
    </row>
    <row r="117" spans="1:11" s="75" customFormat="1" ht="13.5" customHeight="1">
      <c r="A117" s="1924" t="s">
        <v>959</v>
      </c>
      <c r="B117" s="1925"/>
      <c r="C117" s="1926"/>
      <c r="D117" s="455"/>
      <c r="E117" s="456"/>
      <c r="F117" s="457"/>
      <c r="G117" s="458"/>
      <c r="H117" s="459"/>
      <c r="I117" s="606">
        <f>I116/I370</f>
        <v>0.14886892577284638</v>
      </c>
      <c r="J117" s="607">
        <f>J116/J370</f>
        <v>0.02058861614162304</v>
      </c>
      <c r="K117" s="462">
        <f>K116/K370</f>
        <v>0.24287418439459937</v>
      </c>
    </row>
    <row r="118" spans="1:11" s="75" customFormat="1" ht="14.25" customHeight="1">
      <c r="A118" s="2157" t="s">
        <v>1058</v>
      </c>
      <c r="B118" s="2253"/>
      <c r="C118" s="2254"/>
      <c r="D118" s="585" t="s">
        <v>179</v>
      </c>
      <c r="E118" s="585" t="s">
        <v>985</v>
      </c>
      <c r="F118" s="585" t="s">
        <v>1040</v>
      </c>
      <c r="G118" s="585" t="s">
        <v>958</v>
      </c>
      <c r="H118" s="586" t="s">
        <v>167</v>
      </c>
      <c r="I118" s="608">
        <f aca="true" t="shared" si="3" ref="I118:I148">J118+K118</f>
        <v>114168</v>
      </c>
      <c r="J118" s="609">
        <f>J119</f>
        <v>6668</v>
      </c>
      <c r="K118" s="589">
        <f>K119</f>
        <v>107500</v>
      </c>
    </row>
    <row r="119" spans="1:11" s="75" customFormat="1" ht="30.75" customHeight="1">
      <c r="A119" s="2255" t="s">
        <v>1059</v>
      </c>
      <c r="B119" s="2256"/>
      <c r="C119" s="2257"/>
      <c r="D119" s="610" t="s">
        <v>179</v>
      </c>
      <c r="E119" s="610" t="s">
        <v>985</v>
      </c>
      <c r="F119" s="610" t="s">
        <v>1040</v>
      </c>
      <c r="G119" s="610" t="s">
        <v>958</v>
      </c>
      <c r="H119" s="611" t="s">
        <v>167</v>
      </c>
      <c r="I119" s="612">
        <f t="shared" si="3"/>
        <v>114168</v>
      </c>
      <c r="J119" s="613">
        <f>J120+J121</f>
        <v>6668</v>
      </c>
      <c r="K119" s="614">
        <f>K120+K121</f>
        <v>107500</v>
      </c>
    </row>
    <row r="120" spans="1:11" s="75" customFormat="1" ht="13.5" customHeight="1">
      <c r="A120" s="2258" t="s">
        <v>818</v>
      </c>
      <c r="B120" s="2259"/>
      <c r="C120" s="552" t="s">
        <v>1060</v>
      </c>
      <c r="D120" s="1913" t="s">
        <v>179</v>
      </c>
      <c r="E120" s="1913" t="s">
        <v>985</v>
      </c>
      <c r="F120" s="1913" t="s">
        <v>1040</v>
      </c>
      <c r="G120" s="1913" t="s">
        <v>958</v>
      </c>
      <c r="H120" s="2246" t="s">
        <v>167</v>
      </c>
      <c r="I120" s="616">
        <f t="shared" si="3"/>
        <v>6668</v>
      </c>
      <c r="J120" s="617">
        <f>J124+J125+J126+J129+J132+J133+J135+J138+J139+J143+J146</f>
        <v>6668</v>
      </c>
      <c r="K120" s="618">
        <f>K124+K125+K126+K129+K132+K133+K135+K138+K139+K143+K146</f>
        <v>0</v>
      </c>
    </row>
    <row r="121" spans="1:11" s="75" customFormat="1" ht="12.75" customHeight="1">
      <c r="A121" s="2260"/>
      <c r="B121" s="2062"/>
      <c r="C121" s="619" t="s">
        <v>1061</v>
      </c>
      <c r="D121" s="1986"/>
      <c r="E121" s="1986"/>
      <c r="F121" s="1986"/>
      <c r="G121" s="1986"/>
      <c r="H121" s="2247"/>
      <c r="I121" s="620">
        <f t="shared" si="3"/>
        <v>107500</v>
      </c>
      <c r="J121" s="621">
        <f>J123+J128+J131+J134+J137+J142+J145</f>
        <v>0</v>
      </c>
      <c r="K121" s="622">
        <f>K123+K128+K131+K134+K137+K142+K145</f>
        <v>107500</v>
      </c>
    </row>
    <row r="122" spans="1:11" s="75" customFormat="1" ht="13.5" customHeight="1">
      <c r="A122" s="2063" t="s">
        <v>818</v>
      </c>
      <c r="B122" s="2249" t="s">
        <v>1062</v>
      </c>
      <c r="C122" s="2250"/>
      <c r="D122" s="623" t="s">
        <v>179</v>
      </c>
      <c r="E122" s="623" t="s">
        <v>985</v>
      </c>
      <c r="F122" s="623" t="s">
        <v>1040</v>
      </c>
      <c r="G122" s="624" t="s">
        <v>1063</v>
      </c>
      <c r="H122" s="625" t="s">
        <v>167</v>
      </c>
      <c r="I122" s="626">
        <f t="shared" si="3"/>
        <v>43962.2</v>
      </c>
      <c r="J122" s="627">
        <f>J123+J124+J125+J126</f>
        <v>3962.2</v>
      </c>
      <c r="K122" s="628">
        <f>K123+K124+K125+K126</f>
        <v>40000</v>
      </c>
    </row>
    <row r="123" spans="1:11" s="75" customFormat="1" ht="13.5" customHeight="1">
      <c r="A123" s="2248"/>
      <c r="B123" s="2235" t="s">
        <v>818</v>
      </c>
      <c r="C123" s="554" t="s">
        <v>1064</v>
      </c>
      <c r="D123" s="2017" t="s">
        <v>179</v>
      </c>
      <c r="E123" s="2017" t="s">
        <v>985</v>
      </c>
      <c r="F123" s="2017" t="s">
        <v>1040</v>
      </c>
      <c r="G123" s="629" t="s">
        <v>1065</v>
      </c>
      <c r="H123" s="2239" t="s">
        <v>973</v>
      </c>
      <c r="I123" s="630">
        <f t="shared" si="3"/>
        <v>40000</v>
      </c>
      <c r="J123" s="631"/>
      <c r="K123" s="632">
        <v>40000</v>
      </c>
    </row>
    <row r="124" spans="1:11" s="75" customFormat="1" ht="12.75" customHeight="1">
      <c r="A124" s="2248"/>
      <c r="B124" s="2236"/>
      <c r="C124" s="554" t="s">
        <v>1066</v>
      </c>
      <c r="D124" s="1960"/>
      <c r="E124" s="1960"/>
      <c r="F124" s="1960"/>
      <c r="G124" s="529" t="s">
        <v>1067</v>
      </c>
      <c r="H124" s="2182"/>
      <c r="I124" s="634">
        <f t="shared" si="3"/>
        <v>404.1</v>
      </c>
      <c r="J124" s="635">
        <v>404.1</v>
      </c>
      <c r="K124" s="636"/>
    </row>
    <row r="125" spans="1:11" s="75" customFormat="1" ht="11.25" customHeight="1">
      <c r="A125" s="2248"/>
      <c r="B125" s="2236"/>
      <c r="C125" s="554" t="s">
        <v>1068</v>
      </c>
      <c r="D125" s="2101"/>
      <c r="E125" s="2101"/>
      <c r="F125" s="2101"/>
      <c r="G125" s="637" t="s">
        <v>1069</v>
      </c>
      <c r="H125" s="2182"/>
      <c r="I125" s="630">
        <f t="shared" si="3"/>
        <v>3329.1</v>
      </c>
      <c r="J125" s="631">
        <v>3329.1</v>
      </c>
      <c r="K125" s="632"/>
    </row>
    <row r="126" spans="1:11" s="75" customFormat="1" ht="20.25" customHeight="1">
      <c r="A126" s="2248"/>
      <c r="B126" s="2237"/>
      <c r="C126" s="619" t="s">
        <v>1070</v>
      </c>
      <c r="D126" s="1937"/>
      <c r="E126" s="1937"/>
      <c r="F126" s="1937"/>
      <c r="G126" s="638" t="s">
        <v>1071</v>
      </c>
      <c r="H126" s="2241"/>
      <c r="I126" s="639">
        <f t="shared" si="3"/>
        <v>229</v>
      </c>
      <c r="J126" s="640">
        <v>229</v>
      </c>
      <c r="K126" s="641"/>
    </row>
    <row r="127" spans="1:11" s="75" customFormat="1" ht="13.5" customHeight="1">
      <c r="A127" s="2248"/>
      <c r="B127" s="2233" t="s">
        <v>1072</v>
      </c>
      <c r="C127" s="2234"/>
      <c r="D127" s="642" t="s">
        <v>179</v>
      </c>
      <c r="E127" s="642" t="s">
        <v>985</v>
      </c>
      <c r="F127" s="642" t="s">
        <v>1040</v>
      </c>
      <c r="G127" s="642" t="s">
        <v>1073</v>
      </c>
      <c r="H127" s="643" t="s">
        <v>167</v>
      </c>
      <c r="I127" s="644">
        <f t="shared" si="3"/>
        <v>58380.8</v>
      </c>
      <c r="J127" s="645">
        <f>J128+J129</f>
        <v>880.8</v>
      </c>
      <c r="K127" s="646">
        <f>K128+K129</f>
        <v>57500</v>
      </c>
    </row>
    <row r="128" spans="1:11" s="75" customFormat="1" ht="13.5" customHeight="1">
      <c r="A128" s="2248"/>
      <c r="B128" s="2242" t="s">
        <v>818</v>
      </c>
      <c r="C128" s="554" t="s">
        <v>1074</v>
      </c>
      <c r="D128" s="2244"/>
      <c r="E128" s="2244"/>
      <c r="F128" s="2244"/>
      <c r="G128" s="637" t="s">
        <v>1075</v>
      </c>
      <c r="H128" s="2245"/>
      <c r="I128" s="630">
        <f t="shared" si="3"/>
        <v>57500</v>
      </c>
      <c r="J128" s="631"/>
      <c r="K128" s="632">
        <v>57500</v>
      </c>
    </row>
    <row r="129" spans="1:11" s="75" customFormat="1" ht="13.5" customHeight="1">
      <c r="A129" s="2248"/>
      <c r="B129" s="2243"/>
      <c r="C129" s="647" t="s">
        <v>1060</v>
      </c>
      <c r="D129" s="2114"/>
      <c r="E129" s="2114"/>
      <c r="F129" s="2114"/>
      <c r="G129" s="629" t="s">
        <v>1076</v>
      </c>
      <c r="H129" s="2240"/>
      <c r="I129" s="639">
        <f t="shared" si="3"/>
        <v>880.8</v>
      </c>
      <c r="J129" s="640">
        <v>880.8</v>
      </c>
      <c r="K129" s="641"/>
    </row>
    <row r="130" spans="1:11" s="75" customFormat="1" ht="13.5" customHeight="1">
      <c r="A130" s="2248"/>
      <c r="B130" s="2233" t="s">
        <v>1077</v>
      </c>
      <c r="C130" s="2234"/>
      <c r="D130" s="642" t="s">
        <v>179</v>
      </c>
      <c r="E130" s="642" t="s">
        <v>985</v>
      </c>
      <c r="F130" s="642" t="s">
        <v>1040</v>
      </c>
      <c r="G130" s="642" t="s">
        <v>1078</v>
      </c>
      <c r="H130" s="643" t="s">
        <v>167</v>
      </c>
      <c r="I130" s="644">
        <f t="shared" si="3"/>
        <v>10661.4</v>
      </c>
      <c r="J130" s="645">
        <f>J131+J132+J133+J134+J135</f>
        <v>661.4</v>
      </c>
      <c r="K130" s="646">
        <f>K131+K132+K133+K134+K135</f>
        <v>10000</v>
      </c>
    </row>
    <row r="131" spans="1:11" s="75" customFormat="1" ht="13.5" customHeight="1">
      <c r="A131" s="2248"/>
      <c r="B131" s="2235" t="s">
        <v>818</v>
      </c>
      <c r="C131" s="552" t="s">
        <v>1079</v>
      </c>
      <c r="D131" s="1978" t="s">
        <v>179</v>
      </c>
      <c r="E131" s="1978" t="s">
        <v>985</v>
      </c>
      <c r="F131" s="1978" t="s">
        <v>1040</v>
      </c>
      <c r="G131" s="637" t="s">
        <v>1080</v>
      </c>
      <c r="H131" s="2239" t="s">
        <v>1026</v>
      </c>
      <c r="I131" s="630">
        <f t="shared" si="3"/>
        <v>10000</v>
      </c>
      <c r="J131" s="631"/>
      <c r="K131" s="632">
        <v>10000</v>
      </c>
    </row>
    <row r="132" spans="1:11" s="75" customFormat="1" ht="11.25" customHeight="1">
      <c r="A132" s="2248"/>
      <c r="B132" s="2203"/>
      <c r="C132" s="554" t="s">
        <v>1081</v>
      </c>
      <c r="D132" s="2017"/>
      <c r="E132" s="2017"/>
      <c r="F132" s="2017"/>
      <c r="G132" s="637" t="s">
        <v>1082</v>
      </c>
      <c r="H132" s="2182"/>
      <c r="I132" s="630">
        <f t="shared" si="3"/>
        <v>526.4</v>
      </c>
      <c r="J132" s="631">
        <v>526.4</v>
      </c>
      <c r="K132" s="632"/>
    </row>
    <row r="133" spans="1:11" s="75" customFormat="1" ht="12" customHeight="1">
      <c r="A133" s="2248"/>
      <c r="B133" s="2236"/>
      <c r="C133" s="619" t="s">
        <v>1083</v>
      </c>
      <c r="D133" s="2017"/>
      <c r="E133" s="2017"/>
      <c r="F133" s="2017"/>
      <c r="G133" s="637" t="s">
        <v>1084</v>
      </c>
      <c r="H133" s="2240"/>
      <c r="I133" s="630">
        <f t="shared" si="3"/>
        <v>0</v>
      </c>
      <c r="J133" s="631"/>
      <c r="K133" s="632"/>
    </row>
    <row r="134" spans="1:11" s="75" customFormat="1" ht="21" customHeight="1">
      <c r="A134" s="2248"/>
      <c r="B134" s="2236"/>
      <c r="C134" s="648" t="s">
        <v>1085</v>
      </c>
      <c r="D134" s="2017"/>
      <c r="E134" s="2017"/>
      <c r="F134" s="2017"/>
      <c r="G134" s="629" t="s">
        <v>1086</v>
      </c>
      <c r="H134" s="2240"/>
      <c r="I134" s="630">
        <f t="shared" si="3"/>
        <v>0</v>
      </c>
      <c r="J134" s="640"/>
      <c r="K134" s="641"/>
    </row>
    <row r="135" spans="1:11" s="75" customFormat="1" ht="20.25" customHeight="1">
      <c r="A135" s="2248"/>
      <c r="B135" s="2237"/>
      <c r="C135" s="649" t="s">
        <v>1087</v>
      </c>
      <c r="D135" s="2017"/>
      <c r="E135" s="2017"/>
      <c r="F135" s="2017"/>
      <c r="G135" s="629" t="s">
        <v>1088</v>
      </c>
      <c r="H135" s="2241"/>
      <c r="I135" s="639">
        <f t="shared" si="3"/>
        <v>135</v>
      </c>
      <c r="J135" s="640">
        <v>135</v>
      </c>
      <c r="K135" s="641"/>
    </row>
    <row r="136" spans="1:11" s="75" customFormat="1" ht="13.5" customHeight="1">
      <c r="A136" s="2248"/>
      <c r="B136" s="2233" t="s">
        <v>1089</v>
      </c>
      <c r="C136" s="2234"/>
      <c r="D136" s="642" t="s">
        <v>179</v>
      </c>
      <c r="E136" s="642" t="s">
        <v>985</v>
      </c>
      <c r="F136" s="642" t="s">
        <v>1040</v>
      </c>
      <c r="G136" s="642" t="s">
        <v>1090</v>
      </c>
      <c r="H136" s="643" t="s">
        <v>167</v>
      </c>
      <c r="I136" s="644">
        <f t="shared" si="3"/>
        <v>1000</v>
      </c>
      <c r="J136" s="645">
        <f>J137+J138+J139</f>
        <v>1000</v>
      </c>
      <c r="K136" s="646">
        <f>K137+K138+K139</f>
        <v>0</v>
      </c>
    </row>
    <row r="137" spans="1:11" s="75" customFormat="1" ht="12" customHeight="1">
      <c r="A137" s="2248"/>
      <c r="B137" s="2235" t="s">
        <v>818</v>
      </c>
      <c r="C137" s="650" t="s">
        <v>1091</v>
      </c>
      <c r="D137" s="2017" t="s">
        <v>179</v>
      </c>
      <c r="E137" s="2017" t="s">
        <v>985</v>
      </c>
      <c r="F137" s="2017" t="s">
        <v>1040</v>
      </c>
      <c r="G137" s="651" t="s">
        <v>1092</v>
      </c>
      <c r="H137" s="1991" t="s">
        <v>1093</v>
      </c>
      <c r="I137" s="630">
        <f t="shared" si="3"/>
        <v>0</v>
      </c>
      <c r="J137" s="631"/>
      <c r="K137" s="632">
        <v>0</v>
      </c>
    </row>
    <row r="138" spans="1:11" s="75" customFormat="1" ht="9.75" customHeight="1">
      <c r="A138" s="2248"/>
      <c r="B138" s="2236"/>
      <c r="C138" s="650" t="s">
        <v>1094</v>
      </c>
      <c r="D138" s="1960"/>
      <c r="E138" s="1960"/>
      <c r="F138" s="1960"/>
      <c r="G138" s="652" t="s">
        <v>1095</v>
      </c>
      <c r="H138" s="2238"/>
      <c r="I138" s="630">
        <f t="shared" si="3"/>
        <v>500</v>
      </c>
      <c r="J138" s="631">
        <v>500</v>
      </c>
      <c r="K138" s="632"/>
    </row>
    <row r="139" spans="1:11" s="75" customFormat="1" ht="11.25" customHeight="1">
      <c r="A139" s="2248"/>
      <c r="B139" s="2237"/>
      <c r="C139" s="650" t="s">
        <v>1096</v>
      </c>
      <c r="D139" s="1960"/>
      <c r="E139" s="1960"/>
      <c r="F139" s="1960"/>
      <c r="G139" s="652" t="s">
        <v>1097</v>
      </c>
      <c r="H139" s="1992"/>
      <c r="I139" s="653">
        <f t="shared" si="3"/>
        <v>500</v>
      </c>
      <c r="J139" s="654">
        <v>500</v>
      </c>
      <c r="K139" s="655"/>
    </row>
    <row r="140" spans="1:11" s="75" customFormat="1" ht="13.5" customHeight="1">
      <c r="A140" s="1870"/>
      <c r="B140" s="2233" t="s">
        <v>1098</v>
      </c>
      <c r="C140" s="2234"/>
      <c r="D140" s="610" t="s">
        <v>179</v>
      </c>
      <c r="E140" s="610" t="s">
        <v>985</v>
      </c>
      <c r="F140" s="610" t="s">
        <v>1040</v>
      </c>
      <c r="G140" s="610" t="s">
        <v>1099</v>
      </c>
      <c r="H140" s="611" t="s">
        <v>973</v>
      </c>
      <c r="I140" s="656">
        <f t="shared" si="3"/>
        <v>163.6</v>
      </c>
      <c r="J140" s="657">
        <f>J141+J144</f>
        <v>163.6</v>
      </c>
      <c r="K140" s="658">
        <f>K141+K144</f>
        <v>0</v>
      </c>
    </row>
    <row r="141" spans="1:11" s="75" customFormat="1" ht="13.5" customHeight="1">
      <c r="A141" s="1870"/>
      <c r="B141" s="1943" t="s">
        <v>1100</v>
      </c>
      <c r="C141" s="2066"/>
      <c r="D141" s="659" t="s">
        <v>179</v>
      </c>
      <c r="E141" s="659" t="s">
        <v>985</v>
      </c>
      <c r="F141" s="659" t="s">
        <v>1040</v>
      </c>
      <c r="G141" s="659" t="s">
        <v>1101</v>
      </c>
      <c r="H141" s="660" t="s">
        <v>973</v>
      </c>
      <c r="I141" s="661">
        <f t="shared" si="3"/>
        <v>76.8</v>
      </c>
      <c r="J141" s="662">
        <f>J142+J143</f>
        <v>76.8</v>
      </c>
      <c r="K141" s="663">
        <f>K142+K143</f>
        <v>0</v>
      </c>
    </row>
    <row r="142" spans="1:11" s="75" customFormat="1" ht="10.5" customHeight="1">
      <c r="A142" s="1870"/>
      <c r="B142" s="2232" t="s">
        <v>818</v>
      </c>
      <c r="C142" s="665" t="s">
        <v>1102</v>
      </c>
      <c r="D142" s="1960" t="s">
        <v>179</v>
      </c>
      <c r="E142" s="1960" t="s">
        <v>985</v>
      </c>
      <c r="F142" s="1960" t="s">
        <v>1040</v>
      </c>
      <c r="G142" s="666" t="s">
        <v>1101</v>
      </c>
      <c r="H142" s="2182" t="s">
        <v>973</v>
      </c>
      <c r="I142" s="634">
        <f t="shared" si="3"/>
        <v>0</v>
      </c>
      <c r="J142" s="635"/>
      <c r="K142" s="636"/>
    </row>
    <row r="143" spans="1:11" s="75" customFormat="1" ht="10.5" customHeight="1">
      <c r="A143" s="1870"/>
      <c r="B143" s="2232"/>
      <c r="C143" s="554" t="s">
        <v>1060</v>
      </c>
      <c r="D143" s="1960"/>
      <c r="E143" s="1960"/>
      <c r="F143" s="1960"/>
      <c r="G143" s="651" t="s">
        <v>1101</v>
      </c>
      <c r="H143" s="2182"/>
      <c r="I143" s="630">
        <f t="shared" si="3"/>
        <v>76.8</v>
      </c>
      <c r="J143" s="631">
        <v>76.8</v>
      </c>
      <c r="K143" s="632"/>
    </row>
    <row r="144" spans="1:11" s="75" customFormat="1" ht="13.5" customHeight="1">
      <c r="A144" s="1870"/>
      <c r="B144" s="1943" t="s">
        <v>1103</v>
      </c>
      <c r="C144" s="2066"/>
      <c r="D144" s="667" t="s">
        <v>179</v>
      </c>
      <c r="E144" s="667" t="s">
        <v>985</v>
      </c>
      <c r="F144" s="667" t="s">
        <v>1040</v>
      </c>
      <c r="G144" s="667" t="s">
        <v>1104</v>
      </c>
      <c r="H144" s="668" t="s">
        <v>973</v>
      </c>
      <c r="I144" s="661">
        <f t="shared" si="3"/>
        <v>86.8</v>
      </c>
      <c r="J144" s="662">
        <f>J145+J146</f>
        <v>86.8</v>
      </c>
      <c r="K144" s="663">
        <f>K145+K146</f>
        <v>0</v>
      </c>
    </row>
    <row r="145" spans="1:11" s="75" customFormat="1" ht="13.5" customHeight="1">
      <c r="A145" s="1870"/>
      <c r="B145" s="2232" t="s">
        <v>818</v>
      </c>
      <c r="C145" s="665" t="s">
        <v>1105</v>
      </c>
      <c r="D145" s="1960" t="s">
        <v>179</v>
      </c>
      <c r="E145" s="1960" t="s">
        <v>985</v>
      </c>
      <c r="F145" s="1960" t="s">
        <v>1040</v>
      </c>
      <c r="G145" s="666" t="s">
        <v>1104</v>
      </c>
      <c r="H145" s="2182" t="s">
        <v>973</v>
      </c>
      <c r="I145" s="630">
        <f t="shared" si="3"/>
        <v>0</v>
      </c>
      <c r="J145" s="631"/>
      <c r="K145" s="632"/>
    </row>
    <row r="146" spans="1:11" s="75" customFormat="1" ht="13.5" customHeight="1">
      <c r="A146" s="1894"/>
      <c r="B146" s="2232"/>
      <c r="C146" s="554" t="s">
        <v>1060</v>
      </c>
      <c r="D146" s="1960"/>
      <c r="E146" s="1960"/>
      <c r="F146" s="1960"/>
      <c r="G146" s="651" t="s">
        <v>1104</v>
      </c>
      <c r="H146" s="2182"/>
      <c r="I146" s="630">
        <f t="shared" si="3"/>
        <v>86.8</v>
      </c>
      <c r="J146" s="631">
        <v>86.8</v>
      </c>
      <c r="K146" s="632"/>
    </row>
    <row r="147" spans="1:11" s="75" customFormat="1" ht="18.75" customHeight="1">
      <c r="A147" s="2220" t="s">
        <v>1106</v>
      </c>
      <c r="B147" s="2221"/>
      <c r="C147" s="2222"/>
      <c r="D147" s="669" t="s">
        <v>179</v>
      </c>
      <c r="E147" s="669" t="s">
        <v>985</v>
      </c>
      <c r="F147" s="669" t="s">
        <v>1107</v>
      </c>
      <c r="G147" s="669" t="s">
        <v>958</v>
      </c>
      <c r="H147" s="670" t="s">
        <v>167</v>
      </c>
      <c r="I147" s="671">
        <f t="shared" si="3"/>
        <v>10</v>
      </c>
      <c r="J147" s="672">
        <f>J148</f>
        <v>10</v>
      </c>
      <c r="K147" s="673">
        <f>K148</f>
        <v>0</v>
      </c>
    </row>
    <row r="148" spans="1:11" s="75" customFormat="1" ht="24.75" customHeight="1" thickBot="1">
      <c r="A148" s="674" t="s">
        <v>1049</v>
      </c>
      <c r="B148" s="2223" t="s">
        <v>1108</v>
      </c>
      <c r="C148" s="2224"/>
      <c r="D148" s="675" t="s">
        <v>179</v>
      </c>
      <c r="E148" s="675" t="s">
        <v>985</v>
      </c>
      <c r="F148" s="676" t="s">
        <v>1107</v>
      </c>
      <c r="G148" s="676" t="s">
        <v>1109</v>
      </c>
      <c r="H148" s="677" t="s">
        <v>973</v>
      </c>
      <c r="I148" s="678">
        <f t="shared" si="3"/>
        <v>10</v>
      </c>
      <c r="J148" s="679">
        <v>10</v>
      </c>
      <c r="K148" s="680"/>
    </row>
    <row r="149" spans="1:11" s="75" customFormat="1" ht="4.5" customHeight="1">
      <c r="A149" s="681"/>
      <c r="B149" s="682"/>
      <c r="C149" s="683"/>
      <c r="D149" s="151"/>
      <c r="E149" s="151"/>
      <c r="F149" s="684"/>
      <c r="G149" s="684"/>
      <c r="H149" s="569"/>
      <c r="I149" s="685"/>
      <c r="J149" s="685"/>
      <c r="K149" s="685"/>
    </row>
    <row r="150" spans="1:11" s="75" customFormat="1" ht="4.5" customHeight="1">
      <c r="A150" s="686"/>
      <c r="B150" s="687"/>
      <c r="C150" s="688"/>
      <c r="D150" s="154"/>
      <c r="E150" s="154"/>
      <c r="F150" s="689"/>
      <c r="G150" s="689"/>
      <c r="H150" s="575"/>
      <c r="I150" s="690"/>
      <c r="J150" s="690"/>
      <c r="K150" s="690"/>
    </row>
    <row r="151" spans="1:11" s="75" customFormat="1" ht="24" customHeight="1" thickBot="1">
      <c r="A151" s="1962" t="s">
        <v>1110</v>
      </c>
      <c r="B151" s="2036"/>
      <c r="C151" s="2037"/>
      <c r="D151" s="577" t="s">
        <v>179</v>
      </c>
      <c r="E151" s="578" t="s">
        <v>990</v>
      </c>
      <c r="F151" s="579" t="s">
        <v>957</v>
      </c>
      <c r="G151" s="580" t="s">
        <v>958</v>
      </c>
      <c r="H151" s="581" t="s">
        <v>167</v>
      </c>
      <c r="I151" s="582">
        <f>J151+K151</f>
        <v>16206.6</v>
      </c>
      <c r="J151" s="583">
        <f>J153+J161+J165+J193</f>
        <v>16132.5</v>
      </c>
      <c r="K151" s="584">
        <f>K153+K161+K165+K193</f>
        <v>74.1</v>
      </c>
    </row>
    <row r="152" spans="1:11" s="75" customFormat="1" ht="15.75" customHeight="1" thickBot="1">
      <c r="A152" s="1918" t="s">
        <v>959</v>
      </c>
      <c r="B152" s="1919"/>
      <c r="C152" s="1920"/>
      <c r="D152" s="691"/>
      <c r="E152" s="692"/>
      <c r="F152" s="693"/>
      <c r="G152" s="694"/>
      <c r="H152" s="695"/>
      <c r="I152" s="696">
        <f>I151/I370</f>
        <v>0.021130683077564962</v>
      </c>
      <c r="J152" s="697">
        <f>J151/J370</f>
        <v>0.04973732403485081</v>
      </c>
      <c r="K152" s="698">
        <f>K151/K370</f>
        <v>0.00016741374012688197</v>
      </c>
    </row>
    <row r="153" spans="1:11" s="75" customFormat="1" ht="21" customHeight="1" thickBot="1">
      <c r="A153" s="2057" t="s">
        <v>1111</v>
      </c>
      <c r="B153" s="2225"/>
      <c r="C153" s="2226"/>
      <c r="D153" s="699" t="s">
        <v>179</v>
      </c>
      <c r="E153" s="699" t="s">
        <v>990</v>
      </c>
      <c r="F153" s="700" t="s">
        <v>956</v>
      </c>
      <c r="G153" s="700" t="s">
        <v>958</v>
      </c>
      <c r="H153" s="701" t="s">
        <v>167</v>
      </c>
      <c r="I153" s="702">
        <f aca="true" t="shared" si="4" ref="I153:I190">J153+K153</f>
        <v>3331</v>
      </c>
      <c r="J153" s="703">
        <f>J154</f>
        <v>3331</v>
      </c>
      <c r="K153" s="704">
        <f>K154</f>
        <v>0</v>
      </c>
    </row>
    <row r="154" spans="1:11" s="75" customFormat="1" ht="13.5" customHeight="1">
      <c r="A154" s="2227" t="s">
        <v>818</v>
      </c>
      <c r="B154" s="2228" t="s">
        <v>1112</v>
      </c>
      <c r="C154" s="2229"/>
      <c r="D154" s="705" t="s">
        <v>179</v>
      </c>
      <c r="E154" s="705" t="s">
        <v>990</v>
      </c>
      <c r="F154" s="705" t="s">
        <v>956</v>
      </c>
      <c r="G154" s="705" t="s">
        <v>958</v>
      </c>
      <c r="H154" s="706" t="s">
        <v>167</v>
      </c>
      <c r="I154" s="535">
        <f t="shared" si="4"/>
        <v>3331</v>
      </c>
      <c r="J154" s="536">
        <f>J155+J158</f>
        <v>3331</v>
      </c>
      <c r="K154" s="537">
        <f>K155+K158</f>
        <v>0</v>
      </c>
    </row>
    <row r="155" spans="1:11" s="75" customFormat="1" ht="23.25" customHeight="1">
      <c r="A155" s="2227"/>
      <c r="B155" s="2230" t="s">
        <v>1113</v>
      </c>
      <c r="C155" s="2231"/>
      <c r="D155" s="707">
        <v>892</v>
      </c>
      <c r="E155" s="708" t="s">
        <v>990</v>
      </c>
      <c r="F155" s="709" t="s">
        <v>956</v>
      </c>
      <c r="G155" s="709" t="s">
        <v>1114</v>
      </c>
      <c r="H155" s="710" t="s">
        <v>167</v>
      </c>
      <c r="I155" s="525">
        <f t="shared" si="4"/>
        <v>3316</v>
      </c>
      <c r="J155" s="526">
        <f>J156+J157</f>
        <v>3316</v>
      </c>
      <c r="K155" s="527">
        <f>K156+K157</f>
        <v>0</v>
      </c>
    </row>
    <row r="156" spans="1:11" s="75" customFormat="1" ht="13.5" customHeight="1">
      <c r="A156" s="2227"/>
      <c r="B156" s="2217" t="s">
        <v>818</v>
      </c>
      <c r="C156" s="711" t="s">
        <v>1115</v>
      </c>
      <c r="D156" s="2212">
        <v>892</v>
      </c>
      <c r="E156" s="2015" t="s">
        <v>990</v>
      </c>
      <c r="F156" s="2015" t="s">
        <v>956</v>
      </c>
      <c r="G156" s="2213" t="s">
        <v>1114</v>
      </c>
      <c r="H156" s="714" t="s">
        <v>973</v>
      </c>
      <c r="I156" s="715">
        <f t="shared" si="4"/>
        <v>3316</v>
      </c>
      <c r="J156" s="716">
        <v>3316</v>
      </c>
      <c r="K156" s="632"/>
    </row>
    <row r="157" spans="1:11" s="75" customFormat="1" ht="10.5" customHeight="1">
      <c r="A157" s="2227"/>
      <c r="B157" s="2087"/>
      <c r="C157" s="717" t="s">
        <v>976</v>
      </c>
      <c r="D157" s="1985"/>
      <c r="E157" s="1957"/>
      <c r="F157" s="1957"/>
      <c r="G157" s="2214"/>
      <c r="H157" s="719" t="s">
        <v>977</v>
      </c>
      <c r="I157" s="715">
        <f t="shared" si="4"/>
        <v>0</v>
      </c>
      <c r="J157" s="716"/>
      <c r="K157" s="632"/>
    </row>
    <row r="158" spans="1:11" s="75" customFormat="1" ht="14.25" customHeight="1">
      <c r="A158" s="2227"/>
      <c r="B158" s="2215" t="s">
        <v>1116</v>
      </c>
      <c r="C158" s="2216"/>
      <c r="D158" s="720">
        <v>892</v>
      </c>
      <c r="E158" s="721" t="s">
        <v>990</v>
      </c>
      <c r="F158" s="722" t="s">
        <v>956</v>
      </c>
      <c r="G158" s="722" t="s">
        <v>958</v>
      </c>
      <c r="H158" s="723" t="s">
        <v>167</v>
      </c>
      <c r="I158" s="724">
        <f t="shared" si="4"/>
        <v>15</v>
      </c>
      <c r="J158" s="725">
        <f>J159+J160</f>
        <v>15</v>
      </c>
      <c r="K158" s="726">
        <f>K159+K160</f>
        <v>0</v>
      </c>
    </row>
    <row r="159" spans="1:11" s="75" customFormat="1" ht="13.5" customHeight="1">
      <c r="A159" s="2227"/>
      <c r="B159" s="2217" t="s">
        <v>818</v>
      </c>
      <c r="C159" s="727" t="s">
        <v>1117</v>
      </c>
      <c r="D159" s="2218">
        <v>892</v>
      </c>
      <c r="E159" s="2219" t="s">
        <v>990</v>
      </c>
      <c r="F159" s="2213" t="s">
        <v>956</v>
      </c>
      <c r="G159" s="637" t="s">
        <v>1118</v>
      </c>
      <c r="H159" s="714" t="s">
        <v>973</v>
      </c>
      <c r="I159" s="715">
        <f t="shared" si="4"/>
        <v>15</v>
      </c>
      <c r="J159" s="716">
        <v>15</v>
      </c>
      <c r="K159" s="632"/>
    </row>
    <row r="160" spans="1:11" s="75" customFormat="1" ht="13.5" customHeight="1" thickBot="1">
      <c r="A160" s="2227"/>
      <c r="B160" s="1976"/>
      <c r="C160" s="729" t="s">
        <v>1119</v>
      </c>
      <c r="D160" s="2094"/>
      <c r="E160" s="2114"/>
      <c r="F160" s="2114"/>
      <c r="G160" s="629" t="s">
        <v>1120</v>
      </c>
      <c r="H160" s="714" t="s">
        <v>973</v>
      </c>
      <c r="I160" s="715">
        <f t="shared" si="4"/>
        <v>0</v>
      </c>
      <c r="J160" s="716"/>
      <c r="K160" s="632"/>
    </row>
    <row r="161" spans="1:11" s="75" customFormat="1" ht="15.75" customHeight="1" thickBot="1">
      <c r="A161" s="2057" t="s">
        <v>1121</v>
      </c>
      <c r="B161" s="2058"/>
      <c r="C161" s="2059"/>
      <c r="D161" s="700" t="s">
        <v>179</v>
      </c>
      <c r="E161" s="699" t="s">
        <v>990</v>
      </c>
      <c r="F161" s="700" t="s">
        <v>961</v>
      </c>
      <c r="G161" s="700" t="s">
        <v>958</v>
      </c>
      <c r="H161" s="730" t="s">
        <v>167</v>
      </c>
      <c r="I161" s="702">
        <f t="shared" si="4"/>
        <v>1300</v>
      </c>
      <c r="J161" s="703">
        <f>J162</f>
        <v>1300</v>
      </c>
      <c r="K161" s="704">
        <f>K162</f>
        <v>0</v>
      </c>
    </row>
    <row r="162" spans="1:11" s="75" customFormat="1" ht="23.25" customHeight="1">
      <c r="A162" s="2205" t="s">
        <v>818</v>
      </c>
      <c r="B162" s="2206" t="s">
        <v>1122</v>
      </c>
      <c r="C162" s="2207"/>
      <c r="D162" s="731">
        <v>892</v>
      </c>
      <c r="E162" s="732" t="s">
        <v>990</v>
      </c>
      <c r="F162" s="732" t="s">
        <v>961</v>
      </c>
      <c r="G162" s="733" t="s">
        <v>1123</v>
      </c>
      <c r="H162" s="734" t="s">
        <v>167</v>
      </c>
      <c r="I162" s="735">
        <f t="shared" si="4"/>
        <v>1300</v>
      </c>
      <c r="J162" s="736">
        <f>J163+J164</f>
        <v>1300</v>
      </c>
      <c r="K162" s="737">
        <f>K163+K164</f>
        <v>0</v>
      </c>
    </row>
    <row r="163" spans="1:11" s="75" customFormat="1" ht="18" customHeight="1">
      <c r="A163" s="2000"/>
      <c r="B163" s="2208" t="s">
        <v>994</v>
      </c>
      <c r="C163" s="650" t="s">
        <v>1124</v>
      </c>
      <c r="D163" s="2210" t="s">
        <v>179</v>
      </c>
      <c r="E163" s="2051" t="s">
        <v>990</v>
      </c>
      <c r="F163" s="2051" t="s">
        <v>961</v>
      </c>
      <c r="G163" s="2196" t="s">
        <v>1125</v>
      </c>
      <c r="H163" s="738" t="s">
        <v>1093</v>
      </c>
      <c r="I163" s="494">
        <f t="shared" si="4"/>
        <v>1300</v>
      </c>
      <c r="J163" s="495">
        <v>1300</v>
      </c>
      <c r="K163" s="496"/>
    </row>
    <row r="164" spans="1:11" s="75" customFormat="1" ht="22.5" customHeight="1" thickBot="1">
      <c r="A164" s="2000"/>
      <c r="B164" s="2209"/>
      <c r="C164" s="554" t="s">
        <v>1126</v>
      </c>
      <c r="D164" s="2211"/>
      <c r="E164" s="2197"/>
      <c r="F164" s="2197"/>
      <c r="G164" s="2075"/>
      <c r="H164" s="728" t="s">
        <v>1028</v>
      </c>
      <c r="I164" s="520">
        <f t="shared" si="4"/>
        <v>0</v>
      </c>
      <c r="J164" s="521"/>
      <c r="K164" s="522"/>
    </row>
    <row r="165" spans="1:11" s="75" customFormat="1" ht="19.5" customHeight="1" thickBot="1">
      <c r="A165" s="2057" t="s">
        <v>1127</v>
      </c>
      <c r="B165" s="2058"/>
      <c r="C165" s="2059"/>
      <c r="D165" s="700" t="s">
        <v>179</v>
      </c>
      <c r="E165" s="699" t="s">
        <v>990</v>
      </c>
      <c r="F165" s="700" t="s">
        <v>967</v>
      </c>
      <c r="G165" s="700" t="s">
        <v>958</v>
      </c>
      <c r="H165" s="730" t="s">
        <v>167</v>
      </c>
      <c r="I165" s="702">
        <f t="shared" si="4"/>
        <v>6130.900000000001</v>
      </c>
      <c r="J165" s="703">
        <f>J166+J171+J174+J179</f>
        <v>6056.8</v>
      </c>
      <c r="K165" s="704">
        <f>K166+K171+K174+K179</f>
        <v>74.1</v>
      </c>
    </row>
    <row r="166" spans="1:11" s="75" customFormat="1" ht="15.75" customHeight="1">
      <c r="A166" s="2198" t="s">
        <v>818</v>
      </c>
      <c r="B166" s="2200" t="s">
        <v>1128</v>
      </c>
      <c r="C166" s="2201"/>
      <c r="D166" s="732">
        <v>892</v>
      </c>
      <c r="E166" s="732" t="s">
        <v>990</v>
      </c>
      <c r="F166" s="732" t="s">
        <v>967</v>
      </c>
      <c r="G166" s="739" t="s">
        <v>958</v>
      </c>
      <c r="H166" s="734" t="s">
        <v>167</v>
      </c>
      <c r="I166" s="735">
        <f t="shared" si="4"/>
        <v>2841.4</v>
      </c>
      <c r="J166" s="736">
        <f>J167+J168+J169+J170</f>
        <v>2841.4</v>
      </c>
      <c r="K166" s="737">
        <f>K167+K168+K169+K170</f>
        <v>0</v>
      </c>
    </row>
    <row r="167" spans="1:11" s="75" customFormat="1" ht="12" customHeight="1">
      <c r="A167" s="2141"/>
      <c r="B167" s="2202" t="s">
        <v>818</v>
      </c>
      <c r="C167" s="740" t="s">
        <v>1129</v>
      </c>
      <c r="D167" s="1913" t="s">
        <v>179</v>
      </c>
      <c r="E167" s="1913" t="s">
        <v>990</v>
      </c>
      <c r="F167" s="1913" t="s">
        <v>967</v>
      </c>
      <c r="G167" s="529" t="s">
        <v>1130</v>
      </c>
      <c r="H167" s="741" t="s">
        <v>973</v>
      </c>
      <c r="I167" s="471">
        <f t="shared" si="4"/>
        <v>2841.4</v>
      </c>
      <c r="J167" s="472">
        <v>2841.4</v>
      </c>
      <c r="K167" s="473"/>
    </row>
    <row r="168" spans="1:11" s="75" customFormat="1" ht="9.75" customHeight="1">
      <c r="A168" s="2141"/>
      <c r="B168" s="2203"/>
      <c r="C168" s="742" t="s">
        <v>1131</v>
      </c>
      <c r="D168" s="1960"/>
      <c r="E168" s="1960"/>
      <c r="F168" s="1960"/>
      <c r="G168" s="637" t="s">
        <v>1130</v>
      </c>
      <c r="H168" s="743" t="s">
        <v>988</v>
      </c>
      <c r="I168" s="498">
        <f t="shared" si="4"/>
        <v>0</v>
      </c>
      <c r="J168" s="499"/>
      <c r="K168" s="500"/>
    </row>
    <row r="169" spans="1:11" s="75" customFormat="1" ht="12.75" customHeight="1">
      <c r="A169" s="2141"/>
      <c r="B169" s="2203"/>
      <c r="C169" s="744" t="s">
        <v>976</v>
      </c>
      <c r="D169" s="1960"/>
      <c r="E169" s="1960"/>
      <c r="F169" s="1960"/>
      <c r="G169" s="638" t="s">
        <v>1130</v>
      </c>
      <c r="H169" s="633" t="s">
        <v>977</v>
      </c>
      <c r="I169" s="478">
        <f t="shared" si="4"/>
        <v>0</v>
      </c>
      <c r="J169" s="479"/>
      <c r="K169" s="480"/>
    </row>
    <row r="170" spans="1:11" s="75" customFormat="1" ht="12.75" customHeight="1">
      <c r="A170" s="2141"/>
      <c r="B170" s="2204"/>
      <c r="C170" s="745" t="s">
        <v>1117</v>
      </c>
      <c r="D170" s="1960"/>
      <c r="E170" s="1960"/>
      <c r="F170" s="1960"/>
      <c r="G170" s="484" t="s">
        <v>1118</v>
      </c>
      <c r="H170" s="746" t="s">
        <v>973</v>
      </c>
      <c r="I170" s="494">
        <f t="shared" si="4"/>
        <v>0</v>
      </c>
      <c r="J170" s="495"/>
      <c r="K170" s="496"/>
    </row>
    <row r="171" spans="1:11" s="75" customFormat="1" ht="15" customHeight="1">
      <c r="A171" s="2141"/>
      <c r="B171" s="2187" t="s">
        <v>1132</v>
      </c>
      <c r="C171" s="2188"/>
      <c r="D171" s="747">
        <v>892</v>
      </c>
      <c r="E171" s="747" t="s">
        <v>990</v>
      </c>
      <c r="F171" s="747" t="s">
        <v>967</v>
      </c>
      <c r="G171" s="747" t="s">
        <v>958</v>
      </c>
      <c r="H171" s="748" t="s">
        <v>167</v>
      </c>
      <c r="I171" s="538">
        <f t="shared" si="4"/>
        <v>624</v>
      </c>
      <c r="J171" s="539">
        <f>J172+J173</f>
        <v>624</v>
      </c>
      <c r="K171" s="540">
        <f>K172+K173</f>
        <v>0</v>
      </c>
    </row>
    <row r="172" spans="1:11" s="75" customFormat="1" ht="12.75" customHeight="1">
      <c r="A172" s="2141"/>
      <c r="B172" s="2085" t="s">
        <v>818</v>
      </c>
      <c r="C172" s="740" t="s">
        <v>1133</v>
      </c>
      <c r="D172" s="2192">
        <v>892</v>
      </c>
      <c r="E172" s="2192" t="s">
        <v>990</v>
      </c>
      <c r="F172" s="2192" t="s">
        <v>967</v>
      </c>
      <c r="G172" s="529" t="s">
        <v>1134</v>
      </c>
      <c r="H172" s="741" t="s">
        <v>973</v>
      </c>
      <c r="I172" s="749">
        <f t="shared" si="4"/>
        <v>624</v>
      </c>
      <c r="J172" s="750">
        <v>624</v>
      </c>
      <c r="K172" s="751"/>
    </row>
    <row r="173" spans="1:11" s="75" customFormat="1" ht="13.5" customHeight="1">
      <c r="A173" s="2141"/>
      <c r="B173" s="2191"/>
      <c r="C173" s="752" t="s">
        <v>1135</v>
      </c>
      <c r="D173" s="2193"/>
      <c r="E173" s="2193"/>
      <c r="F173" s="2193"/>
      <c r="G173" s="638" t="s">
        <v>1118</v>
      </c>
      <c r="H173" s="753" t="s">
        <v>973</v>
      </c>
      <c r="I173" s="754">
        <f t="shared" si="4"/>
        <v>0</v>
      </c>
      <c r="J173" s="755"/>
      <c r="K173" s="655"/>
    </row>
    <row r="174" spans="1:11" s="75" customFormat="1" ht="13.5" customHeight="1">
      <c r="A174" s="2141"/>
      <c r="B174" s="2187" t="s">
        <v>1136</v>
      </c>
      <c r="C174" s="2188"/>
      <c r="D174" s="544" t="s">
        <v>179</v>
      </c>
      <c r="E174" s="545" t="s">
        <v>990</v>
      </c>
      <c r="F174" s="545" t="s">
        <v>967</v>
      </c>
      <c r="G174" s="545" t="s">
        <v>958</v>
      </c>
      <c r="H174" s="756" t="s">
        <v>167</v>
      </c>
      <c r="I174" s="489">
        <f t="shared" si="4"/>
        <v>1365</v>
      </c>
      <c r="J174" s="490">
        <f>J175+J176+J177+J178</f>
        <v>1290.9</v>
      </c>
      <c r="K174" s="491">
        <f>K175+K176+K177+K178</f>
        <v>74.1</v>
      </c>
    </row>
    <row r="175" spans="1:11" s="75" customFormat="1" ht="19.5" customHeight="1">
      <c r="A175" s="2141"/>
      <c r="B175" s="1973" t="s">
        <v>818</v>
      </c>
      <c r="C175" s="757" t="s">
        <v>1137</v>
      </c>
      <c r="D175" s="1960" t="s">
        <v>179</v>
      </c>
      <c r="E175" s="2196" t="s">
        <v>990</v>
      </c>
      <c r="F175" s="2196" t="s">
        <v>967</v>
      </c>
      <c r="G175" s="758" t="s">
        <v>1138</v>
      </c>
      <c r="H175" s="743" t="s">
        <v>973</v>
      </c>
      <c r="I175" s="759">
        <f t="shared" si="4"/>
        <v>1240.9</v>
      </c>
      <c r="J175" s="760">
        <v>1240.9</v>
      </c>
      <c r="K175" s="636"/>
    </row>
    <row r="176" spans="1:11" s="75" customFormat="1" ht="29.25" customHeight="1">
      <c r="A176" s="2141"/>
      <c r="B176" s="1973"/>
      <c r="C176" s="761" t="s">
        <v>1126</v>
      </c>
      <c r="D176" s="2114"/>
      <c r="E176" s="2114"/>
      <c r="F176" s="2114"/>
      <c r="G176" s="637" t="s">
        <v>1138</v>
      </c>
      <c r="H176" s="714" t="s">
        <v>1028</v>
      </c>
      <c r="I176" s="715">
        <f t="shared" si="4"/>
        <v>0</v>
      </c>
      <c r="J176" s="716"/>
      <c r="K176" s="632"/>
    </row>
    <row r="177" spans="1:11" s="75" customFormat="1" ht="22.5" customHeight="1">
      <c r="A177" s="2141"/>
      <c r="B177" s="2194"/>
      <c r="C177" s="762" t="s">
        <v>1139</v>
      </c>
      <c r="D177" s="591" t="s">
        <v>179</v>
      </c>
      <c r="E177" s="591" t="s">
        <v>990</v>
      </c>
      <c r="F177" s="591" t="s">
        <v>967</v>
      </c>
      <c r="G177" s="484" t="s">
        <v>1140</v>
      </c>
      <c r="H177" s="763" t="s">
        <v>973</v>
      </c>
      <c r="I177" s="764">
        <f t="shared" si="4"/>
        <v>50</v>
      </c>
      <c r="J177" s="765">
        <v>50</v>
      </c>
      <c r="K177" s="766"/>
    </row>
    <row r="178" spans="1:11" s="75" customFormat="1" ht="22.5" customHeight="1">
      <c r="A178" s="2141"/>
      <c r="B178" s="2195"/>
      <c r="C178" s="767" t="s">
        <v>1141</v>
      </c>
      <c r="D178" s="591" t="s">
        <v>179</v>
      </c>
      <c r="E178" s="591" t="s">
        <v>990</v>
      </c>
      <c r="F178" s="591" t="s">
        <v>967</v>
      </c>
      <c r="G178" s="484" t="s">
        <v>1142</v>
      </c>
      <c r="H178" s="763" t="s">
        <v>973</v>
      </c>
      <c r="I178" s="764">
        <f t="shared" si="4"/>
        <v>74.1</v>
      </c>
      <c r="J178" s="765"/>
      <c r="K178" s="766">
        <v>74.1</v>
      </c>
    </row>
    <row r="179" spans="1:11" s="75" customFormat="1" ht="15.75" customHeight="1">
      <c r="A179" s="2141"/>
      <c r="B179" s="2187" t="s">
        <v>1143</v>
      </c>
      <c r="C179" s="2188"/>
      <c r="D179" s="545">
        <v>892</v>
      </c>
      <c r="E179" s="545" t="s">
        <v>990</v>
      </c>
      <c r="F179" s="545" t="s">
        <v>967</v>
      </c>
      <c r="G179" s="545" t="s">
        <v>958</v>
      </c>
      <c r="H179" s="756" t="s">
        <v>167</v>
      </c>
      <c r="I179" s="489">
        <f t="shared" si="4"/>
        <v>1300.5</v>
      </c>
      <c r="J179" s="490">
        <f>J180+J181+J182+J183+J184+J188</f>
        <v>1300.5</v>
      </c>
      <c r="K179" s="491">
        <f>K180+K181+K182+K183+K184+K188</f>
        <v>0</v>
      </c>
    </row>
    <row r="180" spans="1:11" s="75" customFormat="1" ht="18.75" customHeight="1">
      <c r="A180" s="2141"/>
      <c r="B180" s="2074" t="s">
        <v>818</v>
      </c>
      <c r="C180" s="768" t="s">
        <v>1144</v>
      </c>
      <c r="D180" s="1913">
        <v>892</v>
      </c>
      <c r="E180" s="1913" t="s">
        <v>990</v>
      </c>
      <c r="F180" s="1913" t="s">
        <v>967</v>
      </c>
      <c r="G180" s="528" t="s">
        <v>1145</v>
      </c>
      <c r="H180" s="769" t="s">
        <v>973</v>
      </c>
      <c r="I180" s="749">
        <f t="shared" si="4"/>
        <v>603.9</v>
      </c>
      <c r="J180" s="750">
        <v>603.9</v>
      </c>
      <c r="K180" s="751"/>
    </row>
    <row r="181" spans="1:11" s="75" customFormat="1" ht="12" customHeight="1">
      <c r="A181" s="2141"/>
      <c r="B181" s="2094"/>
      <c r="C181" s="742" t="s">
        <v>1131</v>
      </c>
      <c r="D181" s="2114"/>
      <c r="E181" s="2114"/>
      <c r="F181" s="2114"/>
      <c r="G181" s="629" t="s">
        <v>1145</v>
      </c>
      <c r="H181" s="770">
        <v>831</v>
      </c>
      <c r="I181" s="715">
        <f t="shared" si="4"/>
        <v>0</v>
      </c>
      <c r="J181" s="716"/>
      <c r="K181" s="632"/>
    </row>
    <row r="182" spans="1:11" s="75" customFormat="1" ht="23.25" customHeight="1">
      <c r="A182" s="2141"/>
      <c r="B182" s="2094"/>
      <c r="C182" s="541" t="s">
        <v>1146</v>
      </c>
      <c r="D182" s="2115"/>
      <c r="E182" s="2115"/>
      <c r="F182" s="2115"/>
      <c r="G182" s="629" t="s">
        <v>1147</v>
      </c>
      <c r="H182" s="771" t="s">
        <v>973</v>
      </c>
      <c r="I182" s="772">
        <f t="shared" si="4"/>
        <v>200</v>
      </c>
      <c r="J182" s="773">
        <v>200</v>
      </c>
      <c r="K182" s="774"/>
    </row>
    <row r="183" spans="1:11" s="75" customFormat="1" ht="18" customHeight="1">
      <c r="A183" s="2141"/>
      <c r="B183" s="2094"/>
      <c r="C183" s="775" t="s">
        <v>1135</v>
      </c>
      <c r="D183" s="776" t="s">
        <v>179</v>
      </c>
      <c r="E183" s="776" t="s">
        <v>990</v>
      </c>
      <c r="F183" s="776" t="s">
        <v>967</v>
      </c>
      <c r="G183" s="484" t="s">
        <v>1118</v>
      </c>
      <c r="H183" s="763" t="s">
        <v>973</v>
      </c>
      <c r="I183" s="764">
        <f>J183+K183</f>
        <v>10</v>
      </c>
      <c r="J183" s="765">
        <v>10</v>
      </c>
      <c r="K183" s="766"/>
    </row>
    <row r="184" spans="1:11" s="75" customFormat="1" ht="33.75" customHeight="1">
      <c r="A184" s="2141"/>
      <c r="B184" s="2094"/>
      <c r="C184" s="777" t="s">
        <v>1148</v>
      </c>
      <c r="D184" s="776" t="s">
        <v>179</v>
      </c>
      <c r="E184" s="776" t="s">
        <v>990</v>
      </c>
      <c r="F184" s="776" t="s">
        <v>967</v>
      </c>
      <c r="G184" s="778" t="s">
        <v>1149</v>
      </c>
      <c r="H184" s="779" t="s">
        <v>973</v>
      </c>
      <c r="I184" s="780">
        <f t="shared" si="4"/>
        <v>400</v>
      </c>
      <c r="J184" s="781">
        <f>J185+J186+J187</f>
        <v>400</v>
      </c>
      <c r="K184" s="663">
        <f>K185+K186+K187</f>
        <v>0</v>
      </c>
    </row>
    <row r="185" spans="1:11" s="75" customFormat="1" ht="14.25" customHeight="1">
      <c r="A185" s="2141"/>
      <c r="B185" s="2094"/>
      <c r="C185" s="782" t="s">
        <v>1150</v>
      </c>
      <c r="D185" s="2180" t="s">
        <v>179</v>
      </c>
      <c r="E185" s="2180" t="s">
        <v>990</v>
      </c>
      <c r="F185" s="2190" t="s">
        <v>967</v>
      </c>
      <c r="G185" s="784" t="s">
        <v>1151</v>
      </c>
      <c r="H185" s="2177" t="s">
        <v>973</v>
      </c>
      <c r="I185" s="749">
        <f t="shared" si="4"/>
        <v>100</v>
      </c>
      <c r="J185" s="750">
        <v>100</v>
      </c>
      <c r="K185" s="751"/>
    </row>
    <row r="186" spans="1:11" s="75" customFormat="1" ht="13.5" customHeight="1">
      <c r="A186" s="2141"/>
      <c r="B186" s="2094"/>
      <c r="C186" s="785" t="s">
        <v>1152</v>
      </c>
      <c r="D186" s="1957"/>
      <c r="E186" s="1957"/>
      <c r="F186" s="2114"/>
      <c r="G186" s="786" t="s">
        <v>1153</v>
      </c>
      <c r="H186" s="2178"/>
      <c r="I186" s="715">
        <f t="shared" si="4"/>
        <v>100</v>
      </c>
      <c r="J186" s="716">
        <v>100</v>
      </c>
      <c r="K186" s="632"/>
    </row>
    <row r="187" spans="1:11" s="75" customFormat="1" ht="23.25" customHeight="1">
      <c r="A187" s="2141"/>
      <c r="B187" s="2094"/>
      <c r="C187" s="788" t="s">
        <v>1154</v>
      </c>
      <c r="D187" s="2016"/>
      <c r="E187" s="2016"/>
      <c r="F187" s="2115"/>
      <c r="G187" s="789" t="s">
        <v>1155</v>
      </c>
      <c r="H187" s="2179"/>
      <c r="I187" s="754">
        <f t="shared" si="4"/>
        <v>200</v>
      </c>
      <c r="J187" s="755">
        <v>200</v>
      </c>
      <c r="K187" s="655"/>
    </row>
    <row r="188" spans="1:11" s="75" customFormat="1" ht="24" customHeight="1">
      <c r="A188" s="2141"/>
      <c r="B188" s="2094"/>
      <c r="C188" s="790" t="s">
        <v>1156</v>
      </c>
      <c r="D188" s="591">
        <v>892</v>
      </c>
      <c r="E188" s="591" t="s">
        <v>990</v>
      </c>
      <c r="F188" s="591" t="s">
        <v>967</v>
      </c>
      <c r="G188" s="659" t="s">
        <v>1157</v>
      </c>
      <c r="H188" s="660" t="s">
        <v>973</v>
      </c>
      <c r="I188" s="661">
        <f t="shared" si="4"/>
        <v>86.6</v>
      </c>
      <c r="J188" s="662">
        <f>J189+J190</f>
        <v>86.6</v>
      </c>
      <c r="K188" s="663">
        <f>K189+K190</f>
        <v>0</v>
      </c>
    </row>
    <row r="189" spans="1:11" s="75" customFormat="1" ht="23.25" customHeight="1">
      <c r="A189" s="2141"/>
      <c r="B189" s="2094"/>
      <c r="C189" s="791" t="s">
        <v>1158</v>
      </c>
      <c r="D189" s="2180" t="s">
        <v>179</v>
      </c>
      <c r="E189" s="2180" t="s">
        <v>990</v>
      </c>
      <c r="F189" s="2180" t="s">
        <v>967</v>
      </c>
      <c r="G189" s="666" t="s">
        <v>1157</v>
      </c>
      <c r="H189" s="2182" t="s">
        <v>973</v>
      </c>
      <c r="I189" s="634">
        <f t="shared" si="4"/>
        <v>0</v>
      </c>
      <c r="J189" s="635"/>
      <c r="K189" s="636"/>
    </row>
    <row r="190" spans="1:11" s="75" customFormat="1" ht="24" customHeight="1" thickBot="1">
      <c r="A190" s="2199"/>
      <c r="B190" s="2189"/>
      <c r="C190" s="792" t="s">
        <v>1159</v>
      </c>
      <c r="D190" s="2181"/>
      <c r="E190" s="2181"/>
      <c r="F190" s="2181"/>
      <c r="G190" s="793" t="s">
        <v>1157</v>
      </c>
      <c r="H190" s="2183"/>
      <c r="I190" s="794">
        <f t="shared" si="4"/>
        <v>86.6</v>
      </c>
      <c r="J190" s="795">
        <v>86.6</v>
      </c>
      <c r="K190" s="796"/>
    </row>
    <row r="191" spans="1:11" s="75" customFormat="1" ht="15.75" customHeight="1">
      <c r="A191" s="797"/>
      <c r="B191" s="798"/>
      <c r="C191" s="799"/>
      <c r="D191" s="183"/>
      <c r="E191" s="183"/>
      <c r="F191" s="183"/>
      <c r="G191" s="800"/>
      <c r="H191" s="801"/>
      <c r="I191" s="576"/>
      <c r="J191" s="576"/>
      <c r="K191" s="576"/>
    </row>
    <row r="192" spans="1:11" s="75" customFormat="1" ht="5.25" customHeight="1">
      <c r="A192" s="797"/>
      <c r="B192" s="798"/>
      <c r="C192" s="799"/>
      <c r="D192" s="183"/>
      <c r="E192" s="183"/>
      <c r="F192" s="183"/>
      <c r="G192" s="800"/>
      <c r="H192" s="801"/>
      <c r="I192" s="576"/>
      <c r="J192" s="576"/>
      <c r="K192" s="576"/>
    </row>
    <row r="193" spans="1:11" s="75" customFormat="1" ht="25.5" customHeight="1" thickBot="1">
      <c r="A193" s="2184" t="s">
        <v>1160</v>
      </c>
      <c r="B193" s="2185"/>
      <c r="C193" s="2186"/>
      <c r="D193" s="802" t="s">
        <v>179</v>
      </c>
      <c r="E193" s="802" t="s">
        <v>990</v>
      </c>
      <c r="F193" s="802" t="s">
        <v>990</v>
      </c>
      <c r="G193" s="802" t="s">
        <v>958</v>
      </c>
      <c r="H193" s="803" t="s">
        <v>167</v>
      </c>
      <c r="I193" s="804">
        <f aca="true" t="shared" si="5" ref="I193:I201">J193+K193</f>
        <v>5444.700000000001</v>
      </c>
      <c r="J193" s="805">
        <f>J194</f>
        <v>5444.700000000001</v>
      </c>
      <c r="K193" s="806">
        <f>K194</f>
        <v>0</v>
      </c>
    </row>
    <row r="194" spans="1:11" s="75" customFormat="1" ht="16.5" customHeight="1">
      <c r="A194" s="2171" t="s">
        <v>818</v>
      </c>
      <c r="B194" s="2173" t="s">
        <v>1161</v>
      </c>
      <c r="C194" s="2174"/>
      <c r="D194" s="732" t="s">
        <v>179</v>
      </c>
      <c r="E194" s="732" t="s">
        <v>990</v>
      </c>
      <c r="F194" s="732" t="s">
        <v>990</v>
      </c>
      <c r="G194" s="732" t="s">
        <v>1162</v>
      </c>
      <c r="H194" s="734" t="s">
        <v>167</v>
      </c>
      <c r="I194" s="735">
        <f t="shared" si="5"/>
        <v>5444.700000000001</v>
      </c>
      <c r="J194" s="736">
        <f>J195+J196+J197+J198+J199+J200+J201</f>
        <v>5444.700000000001</v>
      </c>
      <c r="K194" s="737">
        <f>K195+K196+K197+K198+K199+K200+K201</f>
        <v>0</v>
      </c>
    </row>
    <row r="195" spans="1:11" s="75" customFormat="1" ht="13.5" customHeight="1">
      <c r="A195" s="2026"/>
      <c r="B195" s="2084" t="s">
        <v>818</v>
      </c>
      <c r="C195" s="1975" t="s">
        <v>964</v>
      </c>
      <c r="D195" s="2051" t="s">
        <v>179</v>
      </c>
      <c r="E195" s="2051" t="s">
        <v>990</v>
      </c>
      <c r="F195" s="2051" t="s">
        <v>990</v>
      </c>
      <c r="G195" s="1913" t="s">
        <v>1162</v>
      </c>
      <c r="H195" s="466" t="s">
        <v>965</v>
      </c>
      <c r="I195" s="494">
        <f t="shared" si="5"/>
        <v>3935.4</v>
      </c>
      <c r="J195" s="495">
        <v>3935.4</v>
      </c>
      <c r="K195" s="496"/>
    </row>
    <row r="196" spans="1:11" s="75" customFormat="1" ht="12" customHeight="1">
      <c r="A196" s="2026"/>
      <c r="B196" s="2085"/>
      <c r="C196" s="2176"/>
      <c r="D196" s="2052"/>
      <c r="E196" s="2052"/>
      <c r="F196" s="2052"/>
      <c r="G196" s="1960"/>
      <c r="H196" s="493" t="s">
        <v>971</v>
      </c>
      <c r="I196" s="494">
        <f t="shared" si="5"/>
        <v>3.6</v>
      </c>
      <c r="J196" s="495">
        <v>3.6</v>
      </c>
      <c r="K196" s="496"/>
    </row>
    <row r="197" spans="1:11" s="75" customFormat="1" ht="12" customHeight="1">
      <c r="A197" s="2026"/>
      <c r="B197" s="2085"/>
      <c r="C197" s="1977"/>
      <c r="D197" s="2052"/>
      <c r="E197" s="2052"/>
      <c r="F197" s="2052"/>
      <c r="G197" s="1960"/>
      <c r="H197" s="497" t="s">
        <v>966</v>
      </c>
      <c r="I197" s="494">
        <f t="shared" si="5"/>
        <v>1170.1</v>
      </c>
      <c r="J197" s="495">
        <v>1170.1</v>
      </c>
      <c r="K197" s="496"/>
    </row>
    <row r="198" spans="1:11" s="75" customFormat="1" ht="12.75" customHeight="1">
      <c r="A198" s="2026"/>
      <c r="B198" s="2085"/>
      <c r="C198" s="501" t="s">
        <v>972</v>
      </c>
      <c r="D198" s="2052"/>
      <c r="E198" s="2052"/>
      <c r="F198" s="2052"/>
      <c r="G198" s="1960"/>
      <c r="H198" s="497" t="s">
        <v>973</v>
      </c>
      <c r="I198" s="520">
        <f t="shared" si="5"/>
        <v>333.6</v>
      </c>
      <c r="J198" s="521">
        <v>333.6</v>
      </c>
      <c r="K198" s="522"/>
    </row>
    <row r="199" spans="1:11" s="75" customFormat="1" ht="11.25" customHeight="1">
      <c r="A199" s="2026"/>
      <c r="B199" s="2085"/>
      <c r="C199" s="807" t="s">
        <v>1131</v>
      </c>
      <c r="D199" s="2052"/>
      <c r="E199" s="2052"/>
      <c r="F199" s="2052"/>
      <c r="G199" s="1960"/>
      <c r="H199" s="497" t="s">
        <v>988</v>
      </c>
      <c r="I199" s="520">
        <f t="shared" si="5"/>
        <v>0</v>
      </c>
      <c r="J199" s="521">
        <v>0</v>
      </c>
      <c r="K199" s="522"/>
    </row>
    <row r="200" spans="1:11" s="75" customFormat="1" ht="11.25" customHeight="1">
      <c r="A200" s="2026"/>
      <c r="B200" s="2085"/>
      <c r="C200" s="502" t="s">
        <v>974</v>
      </c>
      <c r="D200" s="2052"/>
      <c r="E200" s="2052"/>
      <c r="F200" s="2052"/>
      <c r="G200" s="1960"/>
      <c r="H200" s="518" t="s">
        <v>975</v>
      </c>
      <c r="I200" s="520">
        <f t="shared" si="5"/>
        <v>0.5</v>
      </c>
      <c r="J200" s="521">
        <v>0.5</v>
      </c>
      <c r="K200" s="522"/>
    </row>
    <row r="201" spans="1:11" s="75" customFormat="1" ht="15" customHeight="1" thickBot="1">
      <c r="A201" s="2172"/>
      <c r="B201" s="2175"/>
      <c r="C201" s="808" t="s">
        <v>976</v>
      </c>
      <c r="D201" s="1914"/>
      <c r="E201" s="1914"/>
      <c r="F201" s="1914"/>
      <c r="G201" s="1914"/>
      <c r="H201" s="809" t="s">
        <v>977</v>
      </c>
      <c r="I201" s="810">
        <f t="shared" si="5"/>
        <v>1.5</v>
      </c>
      <c r="J201" s="811">
        <v>1.5</v>
      </c>
      <c r="K201" s="680"/>
    </row>
    <row r="202" spans="1:11" s="75" customFormat="1" ht="6.75" customHeight="1">
      <c r="A202" s="812"/>
      <c r="B202" s="813"/>
      <c r="C202" s="814"/>
      <c r="D202" s="815"/>
      <c r="E202" s="815"/>
      <c r="F202" s="815"/>
      <c r="G202" s="815"/>
      <c r="H202" s="568"/>
      <c r="I202" s="685"/>
      <c r="J202" s="685"/>
      <c r="K202" s="685"/>
    </row>
    <row r="203" spans="1:11" s="75" customFormat="1" ht="10.5" customHeight="1" thickBot="1">
      <c r="A203" s="816"/>
      <c r="B203" s="817"/>
      <c r="C203" s="818"/>
      <c r="D203" s="819"/>
      <c r="E203" s="819"/>
      <c r="F203" s="819"/>
      <c r="G203" s="819"/>
      <c r="H203" s="820"/>
      <c r="I203" s="821"/>
      <c r="J203" s="821"/>
      <c r="K203" s="821"/>
    </row>
    <row r="204" spans="1:11" s="75" customFormat="1" ht="24" customHeight="1" thickBot="1">
      <c r="A204" s="1915" t="s">
        <v>1163</v>
      </c>
      <c r="B204" s="2055"/>
      <c r="C204" s="2056"/>
      <c r="D204" s="447" t="s">
        <v>179</v>
      </c>
      <c r="E204" s="601" t="s">
        <v>1000</v>
      </c>
      <c r="F204" s="604" t="s">
        <v>957</v>
      </c>
      <c r="G204" s="603" t="s">
        <v>958</v>
      </c>
      <c r="H204" s="604" t="s">
        <v>167</v>
      </c>
      <c r="I204" s="452">
        <f aca="true" t="shared" si="6" ref="I204:I267">J204+K204</f>
        <v>496321.60000000003</v>
      </c>
      <c r="J204" s="453">
        <f>J206+J207+J208+J209+J210</f>
        <v>211584.7</v>
      </c>
      <c r="K204" s="454">
        <f>K206+K207+K208+K209+K210</f>
        <v>284736.9</v>
      </c>
    </row>
    <row r="205" spans="1:11" s="75" customFormat="1" ht="15" customHeight="1">
      <c r="A205" s="1924" t="s">
        <v>959</v>
      </c>
      <c r="B205" s="1925"/>
      <c r="C205" s="1926"/>
      <c r="D205" s="822"/>
      <c r="E205" s="456"/>
      <c r="F205" s="457"/>
      <c r="G205" s="458"/>
      <c r="H205" s="459"/>
      <c r="I205" s="460">
        <f>I204/I370</f>
        <v>0.6471199655788362</v>
      </c>
      <c r="J205" s="461">
        <f>J204/J370</f>
        <v>0.6523264704612861</v>
      </c>
      <c r="K205" s="462">
        <f>K204/K370</f>
        <v>0.6433045800422941</v>
      </c>
    </row>
    <row r="206" spans="1:11" s="75" customFormat="1" ht="20.25" customHeight="1">
      <c r="A206" s="2160" t="s">
        <v>1164</v>
      </c>
      <c r="B206" s="2163" t="s">
        <v>1165</v>
      </c>
      <c r="C206" s="2164"/>
      <c r="D206" s="758" t="s">
        <v>179</v>
      </c>
      <c r="E206" s="823" t="s">
        <v>1000</v>
      </c>
      <c r="F206" s="493" t="s">
        <v>956</v>
      </c>
      <c r="G206" s="758" t="s">
        <v>958</v>
      </c>
      <c r="H206" s="493" t="s">
        <v>167</v>
      </c>
      <c r="I206" s="824">
        <f t="shared" si="6"/>
        <v>214471.90000000002</v>
      </c>
      <c r="J206" s="825">
        <f>J221</f>
        <v>82584.3</v>
      </c>
      <c r="K206" s="826">
        <f>K221</f>
        <v>131887.6</v>
      </c>
    </row>
    <row r="207" spans="1:11" s="75" customFormat="1" ht="15.75" customHeight="1">
      <c r="A207" s="2161"/>
      <c r="B207" s="2165" t="s">
        <v>1166</v>
      </c>
      <c r="C207" s="2166"/>
      <c r="D207" s="827" t="s">
        <v>179</v>
      </c>
      <c r="E207" s="828" t="s">
        <v>1000</v>
      </c>
      <c r="F207" s="497" t="s">
        <v>961</v>
      </c>
      <c r="G207" s="637" t="s">
        <v>958</v>
      </c>
      <c r="H207" s="497" t="s">
        <v>167</v>
      </c>
      <c r="I207" s="829">
        <f t="shared" si="6"/>
        <v>217222.7</v>
      </c>
      <c r="J207" s="830">
        <f>J242</f>
        <v>64522.600000000006</v>
      </c>
      <c r="K207" s="831">
        <f>K242</f>
        <v>152700.1</v>
      </c>
    </row>
    <row r="208" spans="1:11" s="75" customFormat="1" ht="15.75" customHeight="1">
      <c r="A208" s="2161"/>
      <c r="B208" s="2167" t="s">
        <v>1167</v>
      </c>
      <c r="C208" s="2168"/>
      <c r="D208" s="827" t="s">
        <v>179</v>
      </c>
      <c r="E208" s="828" t="s">
        <v>1000</v>
      </c>
      <c r="F208" s="497" t="s">
        <v>967</v>
      </c>
      <c r="G208" s="637" t="s">
        <v>958</v>
      </c>
      <c r="H208" s="497" t="s">
        <v>167</v>
      </c>
      <c r="I208" s="829">
        <f t="shared" si="6"/>
        <v>51757.4</v>
      </c>
      <c r="J208" s="830">
        <f>J260</f>
        <v>51757.4</v>
      </c>
      <c r="K208" s="831">
        <f>K260</f>
        <v>0</v>
      </c>
    </row>
    <row r="209" spans="1:11" s="75" customFormat="1" ht="16.5" customHeight="1">
      <c r="A209" s="2161"/>
      <c r="B209" s="2165" t="s">
        <v>1168</v>
      </c>
      <c r="C209" s="2166"/>
      <c r="D209" s="827" t="s">
        <v>179</v>
      </c>
      <c r="E209" s="828" t="s">
        <v>1000</v>
      </c>
      <c r="F209" s="497" t="s">
        <v>1000</v>
      </c>
      <c r="G209" s="637" t="s">
        <v>958</v>
      </c>
      <c r="H209" s="497" t="s">
        <v>167</v>
      </c>
      <c r="I209" s="829">
        <f t="shared" si="6"/>
        <v>3620.2</v>
      </c>
      <c r="J209" s="830">
        <f>J261</f>
        <v>3471</v>
      </c>
      <c r="K209" s="831">
        <f>K261</f>
        <v>149.2</v>
      </c>
    </row>
    <row r="210" spans="1:11" s="75" customFormat="1" ht="21.75" customHeight="1">
      <c r="A210" s="2162"/>
      <c r="B210" s="2169" t="s">
        <v>1169</v>
      </c>
      <c r="C210" s="2170"/>
      <c r="D210" s="832" t="s">
        <v>179</v>
      </c>
      <c r="E210" s="833" t="s">
        <v>1000</v>
      </c>
      <c r="F210" s="477" t="s">
        <v>1040</v>
      </c>
      <c r="G210" s="637" t="s">
        <v>958</v>
      </c>
      <c r="H210" s="477" t="s">
        <v>167</v>
      </c>
      <c r="I210" s="834">
        <f t="shared" si="6"/>
        <v>9249.4</v>
      </c>
      <c r="J210" s="835">
        <f>J273</f>
        <v>9249.4</v>
      </c>
      <c r="K210" s="836">
        <f>K273</f>
        <v>0</v>
      </c>
    </row>
    <row r="211" spans="1:11" s="75" customFormat="1" ht="26.25" customHeight="1">
      <c r="A211" s="2157" t="s">
        <v>1170</v>
      </c>
      <c r="B211" s="2158"/>
      <c r="C211" s="2159"/>
      <c r="D211" s="837" t="s">
        <v>179</v>
      </c>
      <c r="E211" s="837" t="s">
        <v>1000</v>
      </c>
      <c r="F211" s="585" t="s">
        <v>956</v>
      </c>
      <c r="G211" s="585" t="s">
        <v>958</v>
      </c>
      <c r="H211" s="586" t="s">
        <v>1171</v>
      </c>
      <c r="I211" s="838">
        <f t="shared" si="6"/>
        <v>210776.90000000002</v>
      </c>
      <c r="J211" s="839">
        <f>J212</f>
        <v>79789.3</v>
      </c>
      <c r="K211" s="840">
        <f>K212</f>
        <v>130987.6</v>
      </c>
    </row>
    <row r="212" spans="1:11" s="75" customFormat="1" ht="25.5" customHeight="1">
      <c r="A212" s="2030" t="s">
        <v>1172</v>
      </c>
      <c r="B212" s="1943" t="s">
        <v>1173</v>
      </c>
      <c r="C212" s="2066"/>
      <c r="D212" s="841" t="s">
        <v>179</v>
      </c>
      <c r="E212" s="841" t="s">
        <v>1000</v>
      </c>
      <c r="F212" s="842" t="s">
        <v>956</v>
      </c>
      <c r="G212" s="842" t="s">
        <v>1174</v>
      </c>
      <c r="H212" s="843" t="s">
        <v>1171</v>
      </c>
      <c r="I212" s="844">
        <f t="shared" si="6"/>
        <v>210776.90000000002</v>
      </c>
      <c r="J212" s="845">
        <f>J213</f>
        <v>79789.3</v>
      </c>
      <c r="K212" s="846">
        <f>K213</f>
        <v>130987.6</v>
      </c>
    </row>
    <row r="213" spans="1:11" s="75" customFormat="1" ht="24" customHeight="1">
      <c r="A213" s="2141"/>
      <c r="B213" s="2070" t="s">
        <v>818</v>
      </c>
      <c r="C213" s="847" t="s">
        <v>1175</v>
      </c>
      <c r="D213" s="848" t="s">
        <v>179</v>
      </c>
      <c r="E213" s="849" t="s">
        <v>1000</v>
      </c>
      <c r="F213" s="848" t="s">
        <v>956</v>
      </c>
      <c r="G213" s="848" t="s">
        <v>1174</v>
      </c>
      <c r="H213" s="850" t="s">
        <v>1171</v>
      </c>
      <c r="I213" s="489">
        <f t="shared" si="6"/>
        <v>210776.90000000002</v>
      </c>
      <c r="J213" s="490">
        <f>J214+J215</f>
        <v>79789.3</v>
      </c>
      <c r="K213" s="491">
        <f>K214+K215</f>
        <v>130987.6</v>
      </c>
    </row>
    <row r="214" spans="1:11" s="75" customFormat="1" ht="14.25" customHeight="1">
      <c r="A214" s="2141"/>
      <c r="B214" s="2156"/>
      <c r="C214" s="851" t="s">
        <v>1176</v>
      </c>
      <c r="D214" s="2052" t="s">
        <v>179</v>
      </c>
      <c r="E214" s="2052" t="s">
        <v>1000</v>
      </c>
      <c r="F214" s="2052" t="s">
        <v>956</v>
      </c>
      <c r="G214" s="852" t="s">
        <v>1177</v>
      </c>
      <c r="H214" s="853" t="s">
        <v>1171</v>
      </c>
      <c r="I214" s="494">
        <f t="shared" si="6"/>
        <v>79789.3</v>
      </c>
      <c r="J214" s="495">
        <v>79789.3</v>
      </c>
      <c r="K214" s="496"/>
    </row>
    <row r="215" spans="1:11" s="75" customFormat="1" ht="14.25" customHeight="1">
      <c r="A215" s="2142"/>
      <c r="B215" s="2071"/>
      <c r="C215" s="854" t="s">
        <v>1178</v>
      </c>
      <c r="D215" s="2053"/>
      <c r="E215" s="2053"/>
      <c r="F215" s="2053"/>
      <c r="G215" s="855" t="s">
        <v>1179</v>
      </c>
      <c r="H215" s="856" t="s">
        <v>1171</v>
      </c>
      <c r="I215" s="478">
        <f t="shared" si="6"/>
        <v>130987.6</v>
      </c>
      <c r="J215" s="479"/>
      <c r="K215" s="857">
        <v>130987.6</v>
      </c>
    </row>
    <row r="216" spans="1:11" s="75" customFormat="1" ht="21.75" customHeight="1">
      <c r="A216" s="2116" t="s">
        <v>1180</v>
      </c>
      <c r="B216" s="2049"/>
      <c r="C216" s="2050"/>
      <c r="D216" s="858" t="s">
        <v>179</v>
      </c>
      <c r="E216" s="858" t="s">
        <v>1000</v>
      </c>
      <c r="F216" s="859" t="s">
        <v>956</v>
      </c>
      <c r="G216" s="859" t="s">
        <v>958</v>
      </c>
      <c r="H216" s="860" t="s">
        <v>1181</v>
      </c>
      <c r="I216" s="861">
        <f>J216+K216</f>
        <v>3695</v>
      </c>
      <c r="J216" s="862">
        <f>J217+J219+J220</f>
        <v>2795</v>
      </c>
      <c r="K216" s="863">
        <f>K217+K219+K220</f>
        <v>900</v>
      </c>
    </row>
    <row r="217" spans="1:11" s="75" customFormat="1" ht="25.5" customHeight="1">
      <c r="A217" s="1999" t="s">
        <v>1172</v>
      </c>
      <c r="B217" s="1943" t="s">
        <v>1182</v>
      </c>
      <c r="C217" s="2066"/>
      <c r="D217" s="484" t="s">
        <v>179</v>
      </c>
      <c r="E217" s="523" t="s">
        <v>1000</v>
      </c>
      <c r="F217" s="484" t="s">
        <v>956</v>
      </c>
      <c r="G217" s="659" t="s">
        <v>1183</v>
      </c>
      <c r="H217" s="660" t="s">
        <v>1181</v>
      </c>
      <c r="I217" s="780">
        <f t="shared" si="6"/>
        <v>1702</v>
      </c>
      <c r="J217" s="781">
        <f>J218</f>
        <v>1702</v>
      </c>
      <c r="K217" s="663">
        <f>K218</f>
        <v>0</v>
      </c>
    </row>
    <row r="218" spans="1:11" s="75" customFormat="1" ht="22.5" customHeight="1">
      <c r="A218" s="2025"/>
      <c r="B218" s="864" t="s">
        <v>818</v>
      </c>
      <c r="C218" s="865" t="s">
        <v>1184</v>
      </c>
      <c r="D218" s="484" t="s">
        <v>179</v>
      </c>
      <c r="E218" s="523" t="s">
        <v>1000</v>
      </c>
      <c r="F218" s="484" t="s">
        <v>956</v>
      </c>
      <c r="G218" s="484" t="s">
        <v>1185</v>
      </c>
      <c r="H218" s="524" t="s">
        <v>1181</v>
      </c>
      <c r="I218" s="507">
        <f>J218+K218</f>
        <v>1702</v>
      </c>
      <c r="J218" s="508">
        <v>1702</v>
      </c>
      <c r="K218" s="509"/>
    </row>
    <row r="219" spans="1:11" s="75" customFormat="1" ht="20.25" customHeight="1">
      <c r="A219" s="2147"/>
      <c r="B219" s="1943" t="s">
        <v>1186</v>
      </c>
      <c r="C219" s="1981"/>
      <c r="D219" s="866">
        <v>892</v>
      </c>
      <c r="E219" s="867" t="s">
        <v>1000</v>
      </c>
      <c r="F219" s="481" t="s">
        <v>956</v>
      </c>
      <c r="G219" s="481" t="s">
        <v>1187</v>
      </c>
      <c r="H219" s="868" t="s">
        <v>1181</v>
      </c>
      <c r="I219" s="507">
        <f t="shared" si="6"/>
        <v>900</v>
      </c>
      <c r="J219" s="508"/>
      <c r="K219" s="509">
        <v>900</v>
      </c>
    </row>
    <row r="220" spans="1:11" s="75" customFormat="1" ht="24" customHeight="1">
      <c r="A220" s="2147"/>
      <c r="B220" s="1943" t="s">
        <v>1188</v>
      </c>
      <c r="C220" s="1944"/>
      <c r="D220" s="523" t="s">
        <v>1189</v>
      </c>
      <c r="E220" s="523" t="s">
        <v>1000</v>
      </c>
      <c r="F220" s="484" t="s">
        <v>956</v>
      </c>
      <c r="G220" s="484" t="s">
        <v>1118</v>
      </c>
      <c r="H220" s="524" t="s">
        <v>1181</v>
      </c>
      <c r="I220" s="507">
        <f t="shared" si="6"/>
        <v>1093</v>
      </c>
      <c r="J220" s="508">
        <v>1093</v>
      </c>
      <c r="K220" s="509"/>
    </row>
    <row r="221" spans="1:11" s="69" customFormat="1" ht="26.25" customHeight="1" thickBot="1">
      <c r="A221" s="2150" t="s">
        <v>1190</v>
      </c>
      <c r="B221" s="2151"/>
      <c r="C221" s="2152"/>
      <c r="D221" s="869" t="s">
        <v>179</v>
      </c>
      <c r="E221" s="869" t="s">
        <v>1000</v>
      </c>
      <c r="F221" s="870" t="s">
        <v>956</v>
      </c>
      <c r="G221" s="870" t="s">
        <v>958</v>
      </c>
      <c r="H221" s="871" t="s">
        <v>167</v>
      </c>
      <c r="I221" s="872">
        <f t="shared" si="6"/>
        <v>214471.90000000002</v>
      </c>
      <c r="J221" s="873">
        <f>J211+J216</f>
        <v>82584.3</v>
      </c>
      <c r="K221" s="874">
        <f>K211+K216</f>
        <v>131887.6</v>
      </c>
    </row>
    <row r="222" spans="1:11" s="69" customFormat="1" ht="25.5" customHeight="1">
      <c r="A222" s="2153" t="s">
        <v>1191</v>
      </c>
      <c r="B222" s="2154"/>
      <c r="C222" s="2155"/>
      <c r="D222" s="875" t="s">
        <v>179</v>
      </c>
      <c r="E222" s="876" t="s">
        <v>1000</v>
      </c>
      <c r="F222" s="875" t="s">
        <v>961</v>
      </c>
      <c r="G222" s="875" t="s">
        <v>958</v>
      </c>
      <c r="H222" s="877" t="s">
        <v>1171</v>
      </c>
      <c r="I222" s="878">
        <f t="shared" si="6"/>
        <v>194759.10000000003</v>
      </c>
      <c r="J222" s="879">
        <f>J223</f>
        <v>52467.8</v>
      </c>
      <c r="K222" s="880">
        <f>K223</f>
        <v>142291.30000000002</v>
      </c>
    </row>
    <row r="223" spans="1:11" s="69" customFormat="1" ht="25.5" customHeight="1">
      <c r="A223" s="2030" t="s">
        <v>818</v>
      </c>
      <c r="B223" s="1943" t="s">
        <v>1192</v>
      </c>
      <c r="C223" s="2066"/>
      <c r="D223" s="881" t="s">
        <v>179</v>
      </c>
      <c r="E223" s="881" t="s">
        <v>1000</v>
      </c>
      <c r="F223" s="882" t="s">
        <v>961</v>
      </c>
      <c r="G223" s="882" t="s">
        <v>1193</v>
      </c>
      <c r="H223" s="883" t="s">
        <v>1171</v>
      </c>
      <c r="I223" s="844">
        <f t="shared" si="6"/>
        <v>194759.10000000003</v>
      </c>
      <c r="J223" s="845">
        <f>J224+J227</f>
        <v>52467.8</v>
      </c>
      <c r="K223" s="846">
        <f>K224+K227</f>
        <v>142291.30000000002</v>
      </c>
    </row>
    <row r="224" spans="1:11" s="69" customFormat="1" ht="27" customHeight="1">
      <c r="A224" s="2000"/>
      <c r="B224" s="2070" t="s">
        <v>818</v>
      </c>
      <c r="C224" s="847" t="s">
        <v>1194</v>
      </c>
      <c r="D224" s="848" t="s">
        <v>179</v>
      </c>
      <c r="E224" s="848" t="s">
        <v>1000</v>
      </c>
      <c r="F224" s="848" t="s">
        <v>961</v>
      </c>
      <c r="G224" s="848" t="s">
        <v>1195</v>
      </c>
      <c r="H224" s="850" t="s">
        <v>1171</v>
      </c>
      <c r="I224" s="507">
        <f t="shared" si="6"/>
        <v>188952</v>
      </c>
      <c r="J224" s="508">
        <f>J225+J226</f>
        <v>52467.8</v>
      </c>
      <c r="K224" s="509">
        <f>K225+K226</f>
        <v>136484.2</v>
      </c>
    </row>
    <row r="225" spans="1:11" s="69" customFormat="1" ht="14.25" customHeight="1">
      <c r="A225" s="2000"/>
      <c r="B225" s="2156"/>
      <c r="C225" s="851" t="s">
        <v>1196</v>
      </c>
      <c r="D225" s="2052" t="s">
        <v>179</v>
      </c>
      <c r="E225" s="2052" t="s">
        <v>1000</v>
      </c>
      <c r="F225" s="2052" t="s">
        <v>961</v>
      </c>
      <c r="G225" s="884" t="s">
        <v>1197</v>
      </c>
      <c r="H225" s="853" t="s">
        <v>1171</v>
      </c>
      <c r="I225" s="494">
        <f t="shared" si="6"/>
        <v>52467.8</v>
      </c>
      <c r="J225" s="495">
        <v>52467.8</v>
      </c>
      <c r="K225" s="496"/>
    </row>
    <row r="226" spans="1:11" s="69" customFormat="1" ht="14.25" customHeight="1">
      <c r="A226" s="2000"/>
      <c r="B226" s="2156"/>
      <c r="C226" s="885" t="s">
        <v>1198</v>
      </c>
      <c r="D226" s="2052"/>
      <c r="E226" s="2052"/>
      <c r="F226" s="2052"/>
      <c r="G226" s="855" t="s">
        <v>1199</v>
      </c>
      <c r="H226" s="886" t="s">
        <v>1171</v>
      </c>
      <c r="I226" s="887">
        <f t="shared" si="6"/>
        <v>136484.2</v>
      </c>
      <c r="J226" s="888"/>
      <c r="K226" s="889">
        <v>136484.2</v>
      </c>
    </row>
    <row r="227" spans="1:11" s="69" customFormat="1" ht="22.5" customHeight="1">
      <c r="A227" s="2001"/>
      <c r="B227" s="2071"/>
      <c r="C227" s="890" t="s">
        <v>1200</v>
      </c>
      <c r="D227" s="848" t="s">
        <v>179</v>
      </c>
      <c r="E227" s="848" t="s">
        <v>1000</v>
      </c>
      <c r="F227" s="848" t="s">
        <v>961</v>
      </c>
      <c r="G227" s="848" t="s">
        <v>1201</v>
      </c>
      <c r="H227" s="850" t="s">
        <v>1171</v>
      </c>
      <c r="I227" s="507">
        <f t="shared" si="6"/>
        <v>5807.1</v>
      </c>
      <c r="J227" s="508"/>
      <c r="K227" s="509">
        <v>5807.1</v>
      </c>
    </row>
    <row r="228" spans="1:11" s="69" customFormat="1" ht="41.25" customHeight="1">
      <c r="A228" s="891"/>
      <c r="B228" s="892"/>
      <c r="C228" s="893"/>
      <c r="D228" s="894"/>
      <c r="E228" s="894"/>
      <c r="F228" s="894"/>
      <c r="G228" s="894"/>
      <c r="H228" s="894"/>
      <c r="I228" s="895"/>
      <c r="J228" s="895"/>
      <c r="K228" s="895"/>
    </row>
    <row r="229" spans="1:11" s="69" customFormat="1" ht="29.25" customHeight="1">
      <c r="A229" s="797"/>
      <c r="B229" s="896"/>
      <c r="C229" s="897"/>
      <c r="D229" s="575"/>
      <c r="E229" s="575"/>
      <c r="F229" s="575"/>
      <c r="G229" s="575"/>
      <c r="H229" s="575"/>
      <c r="I229" s="576"/>
      <c r="J229" s="576"/>
      <c r="K229" s="576"/>
    </row>
    <row r="230" spans="1:11" s="69" customFormat="1" ht="24" customHeight="1">
      <c r="A230" s="2144" t="s">
        <v>1202</v>
      </c>
      <c r="B230" s="2145"/>
      <c r="C230" s="2146"/>
      <c r="D230" s="898" t="s">
        <v>179</v>
      </c>
      <c r="E230" s="898" t="s">
        <v>1000</v>
      </c>
      <c r="F230" s="899" t="s">
        <v>961</v>
      </c>
      <c r="G230" s="899" t="s">
        <v>958</v>
      </c>
      <c r="H230" s="900" t="s">
        <v>1181</v>
      </c>
      <c r="I230" s="901">
        <f t="shared" si="6"/>
        <v>22463.6</v>
      </c>
      <c r="J230" s="902">
        <f>J231+J234+J240+J241</f>
        <v>12054.8</v>
      </c>
      <c r="K230" s="903">
        <f>K231+K234+K240+K241</f>
        <v>10408.8</v>
      </c>
    </row>
    <row r="231" spans="1:11" s="69" customFormat="1" ht="15" customHeight="1">
      <c r="A231" s="1999" t="s">
        <v>818</v>
      </c>
      <c r="B231" s="2148" t="s">
        <v>1203</v>
      </c>
      <c r="C231" s="2149"/>
      <c r="D231" s="904" t="s">
        <v>179</v>
      </c>
      <c r="E231" s="904" t="s">
        <v>1000</v>
      </c>
      <c r="F231" s="905" t="s">
        <v>961</v>
      </c>
      <c r="G231" s="905" t="s">
        <v>1204</v>
      </c>
      <c r="H231" s="906" t="s">
        <v>1181</v>
      </c>
      <c r="I231" s="907">
        <f t="shared" si="6"/>
        <v>18977.6</v>
      </c>
      <c r="J231" s="908">
        <f>J232+J233</f>
        <v>9488.8</v>
      </c>
      <c r="K231" s="909">
        <f>K232+K233</f>
        <v>9488.8</v>
      </c>
    </row>
    <row r="232" spans="1:11" s="69" customFormat="1" ht="11.25" customHeight="1">
      <c r="A232" s="2025"/>
      <c r="B232" s="2093" t="s">
        <v>818</v>
      </c>
      <c r="C232" s="910" t="s">
        <v>1205</v>
      </c>
      <c r="D232" s="2005">
        <v>892</v>
      </c>
      <c r="E232" s="2052" t="s">
        <v>1000</v>
      </c>
      <c r="F232" s="1960" t="s">
        <v>961</v>
      </c>
      <c r="G232" s="911" t="s">
        <v>1206</v>
      </c>
      <c r="H232" s="912" t="s">
        <v>1181</v>
      </c>
      <c r="I232" s="494">
        <f t="shared" si="6"/>
        <v>9488.8</v>
      </c>
      <c r="J232" s="495">
        <v>9488.8</v>
      </c>
      <c r="K232" s="496"/>
    </row>
    <row r="233" spans="1:11" s="69" customFormat="1" ht="12.75" customHeight="1">
      <c r="A233" s="2025"/>
      <c r="B233" s="2093"/>
      <c r="C233" s="913" t="s">
        <v>1207</v>
      </c>
      <c r="D233" s="2005"/>
      <c r="E233" s="1985"/>
      <c r="F233" s="1985"/>
      <c r="G233" s="914" t="s">
        <v>1208</v>
      </c>
      <c r="H233" s="915" t="s">
        <v>1181</v>
      </c>
      <c r="I233" s="520">
        <f t="shared" si="6"/>
        <v>9488.8</v>
      </c>
      <c r="J233" s="521"/>
      <c r="K233" s="522">
        <v>9488.8</v>
      </c>
    </row>
    <row r="234" spans="1:11" s="69" customFormat="1" ht="23.25" customHeight="1">
      <c r="A234" s="2147"/>
      <c r="B234" s="1943" t="s">
        <v>1209</v>
      </c>
      <c r="C234" s="2066"/>
      <c r="D234" s="523" t="s">
        <v>1189</v>
      </c>
      <c r="E234" s="523" t="s">
        <v>1000</v>
      </c>
      <c r="F234" s="484" t="s">
        <v>961</v>
      </c>
      <c r="G234" s="659" t="s">
        <v>1210</v>
      </c>
      <c r="H234" s="660" t="s">
        <v>1181</v>
      </c>
      <c r="I234" s="780">
        <f t="shared" si="6"/>
        <v>1209</v>
      </c>
      <c r="J234" s="781">
        <f>J235+J236</f>
        <v>1209</v>
      </c>
      <c r="K234" s="663">
        <f>K235+K236</f>
        <v>0</v>
      </c>
    </row>
    <row r="235" spans="1:11" s="69" customFormat="1" ht="23.25" customHeight="1">
      <c r="A235" s="2147"/>
      <c r="B235" s="2143" t="s">
        <v>818</v>
      </c>
      <c r="C235" s="916" t="s">
        <v>1211</v>
      </c>
      <c r="D235" s="484" t="s">
        <v>1189</v>
      </c>
      <c r="E235" s="523" t="s">
        <v>1000</v>
      </c>
      <c r="F235" s="484" t="s">
        <v>961</v>
      </c>
      <c r="G235" s="484" t="s">
        <v>1212</v>
      </c>
      <c r="H235" s="524" t="s">
        <v>1181</v>
      </c>
      <c r="I235" s="507">
        <f t="shared" si="6"/>
        <v>945</v>
      </c>
      <c r="J235" s="508">
        <v>945</v>
      </c>
      <c r="K235" s="509"/>
    </row>
    <row r="236" spans="1:11" s="69" customFormat="1" ht="23.25" customHeight="1">
      <c r="A236" s="2147"/>
      <c r="B236" s="2119"/>
      <c r="C236" s="917" t="s">
        <v>1213</v>
      </c>
      <c r="D236" s="484" t="s">
        <v>1189</v>
      </c>
      <c r="E236" s="523" t="s">
        <v>1000</v>
      </c>
      <c r="F236" s="484" t="s">
        <v>961</v>
      </c>
      <c r="G236" s="481" t="s">
        <v>1214</v>
      </c>
      <c r="H236" s="660" t="s">
        <v>1181</v>
      </c>
      <c r="I236" s="780">
        <f t="shared" si="6"/>
        <v>264</v>
      </c>
      <c r="J236" s="781">
        <f>J237+J238+J239</f>
        <v>264</v>
      </c>
      <c r="K236" s="663">
        <f>K237+K238+K239</f>
        <v>0</v>
      </c>
    </row>
    <row r="237" spans="1:11" s="69" customFormat="1" ht="12" customHeight="1">
      <c r="A237" s="2147"/>
      <c r="B237" s="2119"/>
      <c r="C237" s="918" t="s">
        <v>1176</v>
      </c>
      <c r="D237" s="1913" t="s">
        <v>1189</v>
      </c>
      <c r="E237" s="1913" t="s">
        <v>1000</v>
      </c>
      <c r="F237" s="1913" t="s">
        <v>961</v>
      </c>
      <c r="G237" s="919" t="s">
        <v>1215</v>
      </c>
      <c r="H237" s="741" t="s">
        <v>1181</v>
      </c>
      <c r="I237" s="471">
        <f t="shared" si="6"/>
        <v>264</v>
      </c>
      <c r="J237" s="472">
        <v>264</v>
      </c>
      <c r="K237" s="473"/>
    </row>
    <row r="238" spans="1:11" s="69" customFormat="1" ht="11.25" customHeight="1">
      <c r="A238" s="2147"/>
      <c r="B238" s="2119"/>
      <c r="C238" s="920" t="s">
        <v>865</v>
      </c>
      <c r="D238" s="2101"/>
      <c r="E238" s="2101"/>
      <c r="F238" s="2101"/>
      <c r="G238" s="651" t="s">
        <v>1216</v>
      </c>
      <c r="H238" s="714" t="s">
        <v>1181</v>
      </c>
      <c r="I238" s="498">
        <f t="shared" si="6"/>
        <v>0</v>
      </c>
      <c r="J238" s="499"/>
      <c r="K238" s="500"/>
    </row>
    <row r="239" spans="1:11" s="69" customFormat="1" ht="11.25" customHeight="1">
      <c r="A239" s="2147"/>
      <c r="B239" s="2120"/>
      <c r="C239" s="921" t="s">
        <v>1217</v>
      </c>
      <c r="D239" s="1937"/>
      <c r="E239" s="1937"/>
      <c r="F239" s="1937"/>
      <c r="G239" s="652" t="s">
        <v>1218</v>
      </c>
      <c r="H239" s="542" t="s">
        <v>1181</v>
      </c>
      <c r="I239" s="478">
        <f t="shared" si="6"/>
        <v>0</v>
      </c>
      <c r="J239" s="479"/>
      <c r="K239" s="480"/>
    </row>
    <row r="240" spans="1:11" s="69" customFormat="1" ht="12.75" customHeight="1">
      <c r="A240" s="2147"/>
      <c r="B240" s="1943" t="s">
        <v>1186</v>
      </c>
      <c r="C240" s="1981"/>
      <c r="D240" s="523" t="s">
        <v>179</v>
      </c>
      <c r="E240" s="523" t="s">
        <v>1000</v>
      </c>
      <c r="F240" s="484" t="s">
        <v>961</v>
      </c>
      <c r="G240" s="481" t="s">
        <v>1187</v>
      </c>
      <c r="H240" s="524" t="s">
        <v>1181</v>
      </c>
      <c r="I240" s="507">
        <f t="shared" si="6"/>
        <v>920</v>
      </c>
      <c r="J240" s="508"/>
      <c r="K240" s="509">
        <v>920</v>
      </c>
    </row>
    <row r="241" spans="1:11" s="69" customFormat="1" ht="15.75" customHeight="1">
      <c r="A241" s="2147"/>
      <c r="B241" s="1943" t="s">
        <v>1188</v>
      </c>
      <c r="C241" s="1944"/>
      <c r="D241" s="523" t="s">
        <v>179</v>
      </c>
      <c r="E241" s="523" t="s">
        <v>1000</v>
      </c>
      <c r="F241" s="484" t="s">
        <v>961</v>
      </c>
      <c r="G241" s="484" t="s">
        <v>1118</v>
      </c>
      <c r="H241" s="524" t="s">
        <v>1181</v>
      </c>
      <c r="I241" s="507">
        <f t="shared" si="6"/>
        <v>1357</v>
      </c>
      <c r="J241" s="765">
        <v>1357</v>
      </c>
      <c r="K241" s="509"/>
    </row>
    <row r="242" spans="1:11" s="69" customFormat="1" ht="16.5" customHeight="1" thickBot="1">
      <c r="A242" s="2135" t="s">
        <v>1219</v>
      </c>
      <c r="B242" s="2136"/>
      <c r="C242" s="2137"/>
      <c r="D242" s="922" t="s">
        <v>179</v>
      </c>
      <c r="E242" s="922" t="s">
        <v>1000</v>
      </c>
      <c r="F242" s="923" t="s">
        <v>961</v>
      </c>
      <c r="G242" s="923" t="s">
        <v>958</v>
      </c>
      <c r="H242" s="924" t="s">
        <v>167</v>
      </c>
      <c r="I242" s="925">
        <f t="shared" si="6"/>
        <v>217222.7</v>
      </c>
      <c r="J242" s="926">
        <f>J222+J230</f>
        <v>64522.600000000006</v>
      </c>
      <c r="K242" s="927">
        <f>K222+K230</f>
        <v>152700.1</v>
      </c>
    </row>
    <row r="243" spans="1:11" s="69" customFormat="1" ht="25.5" customHeight="1">
      <c r="A243" s="2138" t="s">
        <v>1220</v>
      </c>
      <c r="B243" s="2139"/>
      <c r="C243" s="2140"/>
      <c r="D243" s="928" t="s">
        <v>179</v>
      </c>
      <c r="E243" s="929" t="s">
        <v>1000</v>
      </c>
      <c r="F243" s="928" t="s">
        <v>967</v>
      </c>
      <c r="G243" s="928" t="s">
        <v>958</v>
      </c>
      <c r="H243" s="930" t="s">
        <v>1171</v>
      </c>
      <c r="I243" s="931">
        <f t="shared" si="6"/>
        <v>50992.4</v>
      </c>
      <c r="J243" s="932">
        <f>J244</f>
        <v>50992.4</v>
      </c>
      <c r="K243" s="933">
        <f>K244</f>
        <v>0</v>
      </c>
    </row>
    <row r="244" spans="1:11" s="69" customFormat="1" ht="34.5" customHeight="1">
      <c r="A244" s="2030" t="s">
        <v>1172</v>
      </c>
      <c r="B244" s="1943" t="s">
        <v>1221</v>
      </c>
      <c r="C244" s="2066"/>
      <c r="D244" s="922" t="s">
        <v>179</v>
      </c>
      <c r="E244" s="922" t="s">
        <v>1000</v>
      </c>
      <c r="F244" s="923" t="s">
        <v>967</v>
      </c>
      <c r="G244" s="923" t="s">
        <v>1222</v>
      </c>
      <c r="H244" s="924" t="s">
        <v>1171</v>
      </c>
      <c r="I244" s="925">
        <f t="shared" si="6"/>
        <v>50992.4</v>
      </c>
      <c r="J244" s="926">
        <f>J245</f>
        <v>50992.4</v>
      </c>
      <c r="K244" s="927">
        <f>K245</f>
        <v>0</v>
      </c>
    </row>
    <row r="245" spans="1:11" s="69" customFormat="1" ht="21.75" customHeight="1">
      <c r="A245" s="2141"/>
      <c r="B245" s="2067" t="s">
        <v>1223</v>
      </c>
      <c r="C245" s="2068"/>
      <c r="D245" s="545" t="s">
        <v>179</v>
      </c>
      <c r="E245" s="544" t="s">
        <v>1000</v>
      </c>
      <c r="F245" s="545" t="s">
        <v>967</v>
      </c>
      <c r="G245" s="545" t="s">
        <v>1222</v>
      </c>
      <c r="H245" s="546" t="s">
        <v>1171</v>
      </c>
      <c r="I245" s="489">
        <f t="shared" si="6"/>
        <v>50992.4</v>
      </c>
      <c r="J245" s="490">
        <f>J246+J247</f>
        <v>50992.4</v>
      </c>
      <c r="K245" s="491">
        <f>K246+K247</f>
        <v>0</v>
      </c>
    </row>
    <row r="246" spans="1:11" s="69" customFormat="1" ht="12.75" customHeight="1">
      <c r="A246" s="2141"/>
      <c r="B246" s="2069" t="s">
        <v>818</v>
      </c>
      <c r="C246" s="470" t="s">
        <v>1224</v>
      </c>
      <c r="D246" s="2051" t="s">
        <v>179</v>
      </c>
      <c r="E246" s="2051" t="s">
        <v>1000</v>
      </c>
      <c r="F246" s="2051" t="s">
        <v>967</v>
      </c>
      <c r="G246" s="884" t="s">
        <v>1225</v>
      </c>
      <c r="H246" s="934" t="s">
        <v>1171</v>
      </c>
      <c r="I246" s="935">
        <f t="shared" si="6"/>
        <v>29455.4</v>
      </c>
      <c r="J246" s="936">
        <f>J248+J249</f>
        <v>29455.4</v>
      </c>
      <c r="K246" s="618">
        <f>K248+K249</f>
        <v>0</v>
      </c>
    </row>
    <row r="247" spans="1:11" s="69" customFormat="1" ht="12" customHeight="1">
      <c r="A247" s="2141"/>
      <c r="B247" s="2071"/>
      <c r="C247" s="541" t="s">
        <v>1224</v>
      </c>
      <c r="D247" s="2053"/>
      <c r="E247" s="2053"/>
      <c r="F247" s="2053"/>
      <c r="G247" s="474" t="s">
        <v>1226</v>
      </c>
      <c r="H247" s="856" t="s">
        <v>1171</v>
      </c>
      <c r="I247" s="937">
        <f t="shared" si="6"/>
        <v>21537</v>
      </c>
      <c r="J247" s="938">
        <f>J250+J251</f>
        <v>21537</v>
      </c>
      <c r="K247" s="939">
        <f>K250+K251</f>
        <v>0</v>
      </c>
    </row>
    <row r="248" spans="1:11" s="69" customFormat="1" ht="13.5" customHeight="1">
      <c r="A248" s="2141"/>
      <c r="B248" s="2134" t="s">
        <v>1227</v>
      </c>
      <c r="C248" s="2128"/>
      <c r="D248" s="2052" t="s">
        <v>179</v>
      </c>
      <c r="E248" s="2121" t="s">
        <v>1000</v>
      </c>
      <c r="F248" s="2121" t="s">
        <v>967</v>
      </c>
      <c r="G248" s="2121" t="s">
        <v>1225</v>
      </c>
      <c r="H248" s="2123" t="s">
        <v>1171</v>
      </c>
      <c r="I248" s="494">
        <f t="shared" si="6"/>
        <v>17012.5</v>
      </c>
      <c r="J248" s="495">
        <v>17012.5</v>
      </c>
      <c r="K248" s="496"/>
    </row>
    <row r="249" spans="1:11" s="69" customFormat="1" ht="13.5" customHeight="1">
      <c r="A249" s="2141"/>
      <c r="B249" s="2125" t="s">
        <v>1228</v>
      </c>
      <c r="C249" s="2126"/>
      <c r="D249" s="1986"/>
      <c r="E249" s="2122"/>
      <c r="F249" s="2122"/>
      <c r="G249" s="2122"/>
      <c r="H249" s="2124"/>
      <c r="I249" s="478">
        <f t="shared" si="6"/>
        <v>12442.9</v>
      </c>
      <c r="J249" s="479">
        <v>12442.9</v>
      </c>
      <c r="K249" s="480"/>
    </row>
    <row r="250" spans="1:11" s="69" customFormat="1" ht="12" customHeight="1">
      <c r="A250" s="2141"/>
      <c r="B250" s="2127" t="s">
        <v>1229</v>
      </c>
      <c r="C250" s="2128"/>
      <c r="D250" s="2129">
        <v>892</v>
      </c>
      <c r="E250" s="2051" t="s">
        <v>1000</v>
      </c>
      <c r="F250" s="2051" t="s">
        <v>967</v>
      </c>
      <c r="G250" s="2051" t="s">
        <v>1226</v>
      </c>
      <c r="H250" s="2130" t="s">
        <v>1171</v>
      </c>
      <c r="I250" s="471">
        <f t="shared" si="6"/>
        <v>13751.7</v>
      </c>
      <c r="J250" s="472">
        <v>13751.7</v>
      </c>
      <c r="K250" s="473"/>
    </row>
    <row r="251" spans="1:11" s="69" customFormat="1" ht="14.25" customHeight="1">
      <c r="A251" s="2142"/>
      <c r="B251" s="2132" t="s">
        <v>1230</v>
      </c>
      <c r="C251" s="2133"/>
      <c r="D251" s="1985"/>
      <c r="E251" s="2052"/>
      <c r="F251" s="2052"/>
      <c r="G251" s="2052"/>
      <c r="H251" s="2131"/>
      <c r="I251" s="520">
        <f t="shared" si="6"/>
        <v>7785.3</v>
      </c>
      <c r="J251" s="521">
        <v>7785.3</v>
      </c>
      <c r="K251" s="522"/>
    </row>
    <row r="252" spans="1:11" s="69" customFormat="1" ht="21.75" customHeight="1">
      <c r="A252" s="2116" t="s">
        <v>1231</v>
      </c>
      <c r="B252" s="2117"/>
      <c r="C252" s="2118"/>
      <c r="D252" s="858" t="s">
        <v>179</v>
      </c>
      <c r="E252" s="858" t="s">
        <v>1000</v>
      </c>
      <c r="F252" s="859" t="s">
        <v>967</v>
      </c>
      <c r="G252" s="859" t="s">
        <v>958</v>
      </c>
      <c r="H252" s="860" t="s">
        <v>1181</v>
      </c>
      <c r="I252" s="940">
        <f t="shared" si="6"/>
        <v>765</v>
      </c>
      <c r="J252" s="941">
        <f>J253+J259</f>
        <v>765</v>
      </c>
      <c r="K252" s="942">
        <f>K253+K259</f>
        <v>0</v>
      </c>
    </row>
    <row r="253" spans="1:11" s="69" customFormat="1" ht="23.25" customHeight="1">
      <c r="A253" s="1947" t="s">
        <v>1232</v>
      </c>
      <c r="B253" s="1943" t="s">
        <v>1233</v>
      </c>
      <c r="C253" s="2066"/>
      <c r="D253" s="484" t="s">
        <v>1189</v>
      </c>
      <c r="E253" s="484" t="s">
        <v>1000</v>
      </c>
      <c r="F253" s="484" t="s">
        <v>967</v>
      </c>
      <c r="G253" s="659" t="s">
        <v>1234</v>
      </c>
      <c r="H253" s="660" t="s">
        <v>1181</v>
      </c>
      <c r="I253" s="780">
        <f t="shared" si="6"/>
        <v>685</v>
      </c>
      <c r="J253" s="781">
        <f>J254+J255</f>
        <v>685</v>
      </c>
      <c r="K253" s="663">
        <f>K254+K255</f>
        <v>0</v>
      </c>
    </row>
    <row r="254" spans="1:11" s="69" customFormat="1" ht="23.25" customHeight="1">
      <c r="A254" s="1968"/>
      <c r="B254" s="2119" t="s">
        <v>818</v>
      </c>
      <c r="C254" s="916" t="s">
        <v>1211</v>
      </c>
      <c r="D254" s="528" t="s">
        <v>1189</v>
      </c>
      <c r="E254" s="528" t="s">
        <v>1000</v>
      </c>
      <c r="F254" s="528" t="s">
        <v>967</v>
      </c>
      <c r="G254" s="758" t="s">
        <v>1235</v>
      </c>
      <c r="H254" s="741" t="s">
        <v>1181</v>
      </c>
      <c r="I254" s="471">
        <f t="shared" si="6"/>
        <v>205</v>
      </c>
      <c r="J254" s="472">
        <v>205</v>
      </c>
      <c r="K254" s="473"/>
    </row>
    <row r="255" spans="1:11" s="69" customFormat="1" ht="21" customHeight="1">
      <c r="A255" s="1968"/>
      <c r="B255" s="2119"/>
      <c r="C255" s="917" t="s">
        <v>1213</v>
      </c>
      <c r="D255" s="465" t="s">
        <v>1189</v>
      </c>
      <c r="E255" s="465" t="s">
        <v>1000</v>
      </c>
      <c r="F255" s="465" t="s">
        <v>967</v>
      </c>
      <c r="G255" s="529" t="s">
        <v>1236</v>
      </c>
      <c r="H255" s="660" t="s">
        <v>1181</v>
      </c>
      <c r="I255" s="780">
        <f t="shared" si="6"/>
        <v>480</v>
      </c>
      <c r="J255" s="781">
        <f>J256+J257+J258</f>
        <v>480</v>
      </c>
      <c r="K255" s="663">
        <f>K256+K257+K258</f>
        <v>0</v>
      </c>
    </row>
    <row r="256" spans="1:11" s="69" customFormat="1" ht="12" customHeight="1">
      <c r="A256" s="1968"/>
      <c r="B256" s="2119"/>
      <c r="C256" s="918" t="s">
        <v>1176</v>
      </c>
      <c r="D256" s="1913" t="s">
        <v>1189</v>
      </c>
      <c r="E256" s="1913" t="s">
        <v>1000</v>
      </c>
      <c r="F256" s="1913" t="s">
        <v>967</v>
      </c>
      <c r="G256" s="529" t="s">
        <v>1237</v>
      </c>
      <c r="H256" s="741" t="s">
        <v>1181</v>
      </c>
      <c r="I256" s="471">
        <f t="shared" si="6"/>
        <v>480</v>
      </c>
      <c r="J256" s="472">
        <v>480</v>
      </c>
      <c r="K256" s="473"/>
    </row>
    <row r="257" spans="1:11" s="69" customFormat="1" ht="11.25" customHeight="1">
      <c r="A257" s="1968"/>
      <c r="B257" s="2119"/>
      <c r="C257" s="920" t="s">
        <v>865</v>
      </c>
      <c r="D257" s="2101"/>
      <c r="E257" s="2101"/>
      <c r="F257" s="2101"/>
      <c r="G257" s="637" t="s">
        <v>1238</v>
      </c>
      <c r="H257" s="714" t="s">
        <v>1181</v>
      </c>
      <c r="I257" s="498">
        <f t="shared" si="6"/>
        <v>0</v>
      </c>
      <c r="J257" s="499"/>
      <c r="K257" s="500"/>
    </row>
    <row r="258" spans="1:11" s="69" customFormat="1" ht="11.25" customHeight="1">
      <c r="A258" s="1968"/>
      <c r="B258" s="2120"/>
      <c r="C258" s="921" t="s">
        <v>1217</v>
      </c>
      <c r="D258" s="1937"/>
      <c r="E258" s="1937"/>
      <c r="F258" s="1937"/>
      <c r="G258" s="638" t="s">
        <v>1239</v>
      </c>
      <c r="H258" s="542" t="s">
        <v>1181</v>
      </c>
      <c r="I258" s="478">
        <f t="shared" si="6"/>
        <v>0</v>
      </c>
      <c r="J258" s="479"/>
      <c r="K258" s="480"/>
    </row>
    <row r="259" spans="1:11" s="69" customFormat="1" ht="15" customHeight="1">
      <c r="A259" s="1968"/>
      <c r="B259" s="2102" t="s">
        <v>1188</v>
      </c>
      <c r="C259" s="2103"/>
      <c r="D259" s="944" t="s">
        <v>179</v>
      </c>
      <c r="E259" s="944" t="s">
        <v>1000</v>
      </c>
      <c r="F259" s="638" t="s">
        <v>967</v>
      </c>
      <c r="G259" s="638" t="s">
        <v>1240</v>
      </c>
      <c r="H259" s="542" t="s">
        <v>1181</v>
      </c>
      <c r="I259" s="478">
        <f t="shared" si="6"/>
        <v>80</v>
      </c>
      <c r="J259" s="479">
        <v>80</v>
      </c>
      <c r="K259" s="480"/>
    </row>
    <row r="260" spans="1:11" s="69" customFormat="1" ht="16.5" customHeight="1" thickBot="1">
      <c r="A260" s="2104" t="s">
        <v>1241</v>
      </c>
      <c r="B260" s="2105"/>
      <c r="C260" s="1971"/>
      <c r="D260" s="869" t="s">
        <v>179</v>
      </c>
      <c r="E260" s="869" t="s">
        <v>1000</v>
      </c>
      <c r="F260" s="870" t="s">
        <v>967</v>
      </c>
      <c r="G260" s="870" t="s">
        <v>958</v>
      </c>
      <c r="H260" s="871" t="s">
        <v>167</v>
      </c>
      <c r="I260" s="945">
        <f t="shared" si="6"/>
        <v>51757.4</v>
      </c>
      <c r="J260" s="946">
        <f>J243+J252</f>
        <v>51757.4</v>
      </c>
      <c r="K260" s="947">
        <f>K243+K252</f>
        <v>0</v>
      </c>
    </row>
    <row r="261" spans="1:11" s="69" customFormat="1" ht="12.75" customHeight="1" thickBot="1">
      <c r="A261" s="2079" t="s">
        <v>1242</v>
      </c>
      <c r="B261" s="2080"/>
      <c r="C261" s="2081"/>
      <c r="D261" s="447" t="s">
        <v>179</v>
      </c>
      <c r="E261" s="447" t="s">
        <v>1000</v>
      </c>
      <c r="F261" s="603" t="s">
        <v>1000</v>
      </c>
      <c r="G261" s="603" t="s">
        <v>958</v>
      </c>
      <c r="H261" s="948" t="s">
        <v>167</v>
      </c>
      <c r="I261" s="452">
        <f t="shared" si="6"/>
        <v>3620.2</v>
      </c>
      <c r="J261" s="453">
        <f>J262+J266+J272</f>
        <v>3471</v>
      </c>
      <c r="K261" s="454">
        <f>K262+K266+K272</f>
        <v>149.2</v>
      </c>
    </row>
    <row r="262" spans="1:11" s="69" customFormat="1" ht="14.25" customHeight="1">
      <c r="A262" s="2026" t="s">
        <v>818</v>
      </c>
      <c r="B262" s="2107" t="s">
        <v>1243</v>
      </c>
      <c r="C262" s="2108"/>
      <c r="D262" s="949" t="s">
        <v>179</v>
      </c>
      <c r="E262" s="950" t="s">
        <v>1000</v>
      </c>
      <c r="F262" s="709" t="s">
        <v>1000</v>
      </c>
      <c r="G262" s="709" t="s">
        <v>1244</v>
      </c>
      <c r="H262" s="710" t="s">
        <v>167</v>
      </c>
      <c r="I262" s="525">
        <f t="shared" si="6"/>
        <v>451</v>
      </c>
      <c r="J262" s="526">
        <f>J263+J264+J265</f>
        <v>451</v>
      </c>
      <c r="K262" s="527">
        <f>K263+K264+K265</f>
        <v>0</v>
      </c>
    </row>
    <row r="263" spans="1:11" s="69" customFormat="1" ht="12.75" customHeight="1">
      <c r="A263" s="2106"/>
      <c r="B263" s="2109" t="s">
        <v>818</v>
      </c>
      <c r="C263" s="951" t="s">
        <v>1245</v>
      </c>
      <c r="D263" s="2112" t="s">
        <v>179</v>
      </c>
      <c r="E263" s="2017" t="s">
        <v>1000</v>
      </c>
      <c r="F263" s="2017" t="s">
        <v>1000</v>
      </c>
      <c r="G263" s="637" t="s">
        <v>1246</v>
      </c>
      <c r="H263" s="714" t="s">
        <v>973</v>
      </c>
      <c r="I263" s="498">
        <f t="shared" si="6"/>
        <v>223</v>
      </c>
      <c r="J263" s="499">
        <v>223</v>
      </c>
      <c r="K263" s="500"/>
    </row>
    <row r="264" spans="1:11" s="69" customFormat="1" ht="12" customHeight="1">
      <c r="A264" s="2106"/>
      <c r="B264" s="2110"/>
      <c r="C264" s="951" t="s">
        <v>1247</v>
      </c>
      <c r="D264" s="2094"/>
      <c r="E264" s="2114"/>
      <c r="F264" s="2114"/>
      <c r="G264" s="952" t="s">
        <v>1248</v>
      </c>
      <c r="H264" s="714" t="s">
        <v>1020</v>
      </c>
      <c r="I264" s="498">
        <f t="shared" si="6"/>
        <v>138</v>
      </c>
      <c r="J264" s="499">
        <v>138</v>
      </c>
      <c r="K264" s="500"/>
    </row>
    <row r="265" spans="1:11" s="69" customFormat="1" ht="12.75" customHeight="1">
      <c r="A265" s="2106"/>
      <c r="B265" s="2111"/>
      <c r="C265" s="953" t="s">
        <v>1249</v>
      </c>
      <c r="D265" s="2113"/>
      <c r="E265" s="2115"/>
      <c r="F265" s="2115"/>
      <c r="G265" s="954" t="s">
        <v>1250</v>
      </c>
      <c r="H265" s="542" t="s">
        <v>1022</v>
      </c>
      <c r="I265" s="478">
        <f t="shared" si="6"/>
        <v>90</v>
      </c>
      <c r="J265" s="479">
        <v>90</v>
      </c>
      <c r="K265" s="480"/>
    </row>
    <row r="266" spans="1:11" s="69" customFormat="1" ht="13.5" customHeight="1">
      <c r="A266" s="2106"/>
      <c r="B266" s="2091" t="s">
        <v>1251</v>
      </c>
      <c r="C266" s="2092"/>
      <c r="D266" s="955">
        <v>892</v>
      </c>
      <c r="E266" s="956" t="s">
        <v>1000</v>
      </c>
      <c r="F266" s="957" t="s">
        <v>1000</v>
      </c>
      <c r="G266" s="957" t="s">
        <v>958</v>
      </c>
      <c r="H266" s="958" t="s">
        <v>167</v>
      </c>
      <c r="I266" s="959">
        <f t="shared" si="6"/>
        <v>3149.2</v>
      </c>
      <c r="J266" s="960">
        <f>J267+J268</f>
        <v>3000</v>
      </c>
      <c r="K266" s="961">
        <f>K267+K268</f>
        <v>149.2</v>
      </c>
    </row>
    <row r="267" spans="1:11" s="69" customFormat="1" ht="13.5" customHeight="1">
      <c r="A267" s="2106"/>
      <c r="B267" s="2093"/>
      <c r="C267" s="962" t="s">
        <v>1252</v>
      </c>
      <c r="D267" s="2095" t="s">
        <v>179</v>
      </c>
      <c r="E267" s="1957" t="s">
        <v>1000</v>
      </c>
      <c r="F267" s="1957" t="s">
        <v>1000</v>
      </c>
      <c r="G267" s="712" t="s">
        <v>1253</v>
      </c>
      <c r="H267" s="964" t="s">
        <v>1052</v>
      </c>
      <c r="I267" s="520">
        <f t="shared" si="6"/>
        <v>149.2</v>
      </c>
      <c r="J267" s="521"/>
      <c r="K267" s="522">
        <v>149.2</v>
      </c>
    </row>
    <row r="268" spans="1:11" s="69" customFormat="1" ht="24" customHeight="1">
      <c r="A268" s="2106"/>
      <c r="B268" s="2094"/>
      <c r="C268" s="965" t="s">
        <v>1254</v>
      </c>
      <c r="D268" s="2096"/>
      <c r="E268" s="2098"/>
      <c r="F268" s="2098"/>
      <c r="G268" s="966" t="s">
        <v>1255</v>
      </c>
      <c r="H268" s="967" t="s">
        <v>167</v>
      </c>
      <c r="I268" s="968">
        <f aca="true" t="shared" si="7" ref="I268:I344">J268+K268</f>
        <v>3000</v>
      </c>
      <c r="J268" s="969">
        <f>J269+J270+J271</f>
        <v>3000</v>
      </c>
      <c r="K268" s="970">
        <f>K269+K270+K271</f>
        <v>0</v>
      </c>
    </row>
    <row r="269" spans="1:11" s="69" customFormat="1" ht="27.75" customHeight="1">
      <c r="A269" s="2106"/>
      <c r="B269" s="2094"/>
      <c r="C269" s="971" t="s">
        <v>1256</v>
      </c>
      <c r="D269" s="2096"/>
      <c r="E269" s="2098"/>
      <c r="F269" s="2098"/>
      <c r="G269" s="637" t="s">
        <v>1257</v>
      </c>
      <c r="H269" s="972" t="s">
        <v>1052</v>
      </c>
      <c r="I269" s="498">
        <f t="shared" si="7"/>
        <v>149.2</v>
      </c>
      <c r="J269" s="499">
        <v>149.2</v>
      </c>
      <c r="K269" s="500"/>
    </row>
    <row r="270" spans="1:11" s="69" customFormat="1" ht="14.25" customHeight="1">
      <c r="A270" s="2106"/>
      <c r="B270" s="2094"/>
      <c r="C270" s="971" t="s">
        <v>1258</v>
      </c>
      <c r="D270" s="2096"/>
      <c r="E270" s="2098"/>
      <c r="F270" s="2098"/>
      <c r="G270" s="973" t="s">
        <v>1259</v>
      </c>
      <c r="H270" s="972" t="s">
        <v>1052</v>
      </c>
      <c r="I270" s="498">
        <f t="shared" si="7"/>
        <v>512.2</v>
      </c>
      <c r="J270" s="499">
        <v>512.2</v>
      </c>
      <c r="K270" s="500"/>
    </row>
    <row r="271" spans="1:11" s="69" customFormat="1" ht="14.25" customHeight="1">
      <c r="A271" s="2106"/>
      <c r="B271" s="2094"/>
      <c r="C271" s="974" t="s">
        <v>1260</v>
      </c>
      <c r="D271" s="2097"/>
      <c r="E271" s="2099"/>
      <c r="F271" s="2099"/>
      <c r="G271" s="855" t="s">
        <v>1261</v>
      </c>
      <c r="H271" s="856" t="s">
        <v>1181</v>
      </c>
      <c r="I271" s="478">
        <f t="shared" si="7"/>
        <v>2338.6</v>
      </c>
      <c r="J271" s="479">
        <v>2338.6</v>
      </c>
      <c r="K271" s="480"/>
    </row>
    <row r="272" spans="1:11" s="69" customFormat="1" ht="34.5" customHeight="1" thickBot="1">
      <c r="A272" s="2106"/>
      <c r="B272" s="2100" t="s">
        <v>1262</v>
      </c>
      <c r="C272" s="2029"/>
      <c r="D272" s="975" t="s">
        <v>179</v>
      </c>
      <c r="E272" s="976" t="s">
        <v>1000</v>
      </c>
      <c r="F272" s="590" t="s">
        <v>1000</v>
      </c>
      <c r="G272" s="590" t="s">
        <v>1263</v>
      </c>
      <c r="H272" s="977" t="s">
        <v>973</v>
      </c>
      <c r="I272" s="562">
        <f t="shared" si="7"/>
        <v>20</v>
      </c>
      <c r="J272" s="563">
        <v>20</v>
      </c>
      <c r="K272" s="564"/>
    </row>
    <row r="273" spans="1:11" s="69" customFormat="1" ht="21" customHeight="1" thickBot="1">
      <c r="A273" s="2079" t="s">
        <v>1264</v>
      </c>
      <c r="B273" s="2080"/>
      <c r="C273" s="2081"/>
      <c r="D273" s="447" t="s">
        <v>179</v>
      </c>
      <c r="E273" s="447" t="s">
        <v>1000</v>
      </c>
      <c r="F273" s="603" t="s">
        <v>1040</v>
      </c>
      <c r="G273" s="603" t="s">
        <v>958</v>
      </c>
      <c r="H273" s="948" t="s">
        <v>167</v>
      </c>
      <c r="I273" s="452">
        <f t="shared" si="7"/>
        <v>9249.4</v>
      </c>
      <c r="J273" s="453">
        <f>J274+J281+J285</f>
        <v>9249.4</v>
      </c>
      <c r="K273" s="454">
        <f>K274+K281+K285</f>
        <v>0</v>
      </c>
    </row>
    <row r="274" spans="1:11" s="69" customFormat="1" ht="18" customHeight="1">
      <c r="A274" s="2026" t="s">
        <v>818</v>
      </c>
      <c r="B274" s="2082" t="s">
        <v>1265</v>
      </c>
      <c r="C274" s="2083"/>
      <c r="D274" s="474" t="s">
        <v>179</v>
      </c>
      <c r="E274" s="474" t="s">
        <v>1000</v>
      </c>
      <c r="F274" s="474" t="s">
        <v>1040</v>
      </c>
      <c r="G274" s="474" t="s">
        <v>1266</v>
      </c>
      <c r="H274" s="512" t="s">
        <v>167</v>
      </c>
      <c r="I274" s="978">
        <f t="shared" si="7"/>
        <v>4832.4</v>
      </c>
      <c r="J274" s="979">
        <f>J275+J276+J277+J278+J279+J280</f>
        <v>4832.4</v>
      </c>
      <c r="K274" s="980">
        <f>K275+K276+K277+K278+K279+K280</f>
        <v>0</v>
      </c>
    </row>
    <row r="275" spans="1:11" s="69" customFormat="1" ht="12.75" customHeight="1">
      <c r="A275" s="2026"/>
      <c r="B275" s="2084" t="s">
        <v>818</v>
      </c>
      <c r="C275" s="1975" t="s">
        <v>964</v>
      </c>
      <c r="D275" s="2051" t="s">
        <v>179</v>
      </c>
      <c r="E275" s="2051" t="s">
        <v>1000</v>
      </c>
      <c r="F275" s="2051" t="s">
        <v>1040</v>
      </c>
      <c r="G275" s="2051" t="s">
        <v>1266</v>
      </c>
      <c r="H275" s="466" t="s">
        <v>965</v>
      </c>
      <c r="I275" s="494">
        <f t="shared" si="7"/>
        <v>3579</v>
      </c>
      <c r="J275" s="495">
        <v>3579</v>
      </c>
      <c r="K275" s="496"/>
    </row>
    <row r="276" spans="1:11" s="69" customFormat="1" ht="14.25" customHeight="1">
      <c r="A276" s="2026"/>
      <c r="B276" s="2085"/>
      <c r="C276" s="2087"/>
      <c r="D276" s="2052"/>
      <c r="E276" s="2052"/>
      <c r="F276" s="2052"/>
      <c r="G276" s="2052"/>
      <c r="H276" s="497" t="s">
        <v>971</v>
      </c>
      <c r="I276" s="494">
        <f t="shared" si="7"/>
        <v>1.4</v>
      </c>
      <c r="J276" s="495">
        <v>1.4</v>
      </c>
      <c r="K276" s="496"/>
    </row>
    <row r="277" spans="1:11" s="69" customFormat="1" ht="13.5" customHeight="1">
      <c r="A277" s="2026"/>
      <c r="B277" s="2085"/>
      <c r="C277" s="2088"/>
      <c r="D277" s="2052"/>
      <c r="E277" s="2052"/>
      <c r="F277" s="2052"/>
      <c r="G277" s="2052"/>
      <c r="H277" s="497" t="s">
        <v>966</v>
      </c>
      <c r="I277" s="494">
        <f t="shared" si="7"/>
        <v>1066</v>
      </c>
      <c r="J277" s="495">
        <v>1066</v>
      </c>
      <c r="K277" s="496"/>
    </row>
    <row r="278" spans="1:11" s="69" customFormat="1" ht="15" customHeight="1">
      <c r="A278" s="2026"/>
      <c r="B278" s="2085"/>
      <c r="C278" s="501" t="s">
        <v>996</v>
      </c>
      <c r="D278" s="2052"/>
      <c r="E278" s="2052"/>
      <c r="F278" s="2052"/>
      <c r="G278" s="2052"/>
      <c r="H278" s="497" t="s">
        <v>973</v>
      </c>
      <c r="I278" s="520">
        <f t="shared" si="7"/>
        <v>184</v>
      </c>
      <c r="J278" s="521">
        <v>184</v>
      </c>
      <c r="K278" s="522"/>
    </row>
    <row r="279" spans="1:11" s="69" customFormat="1" ht="14.25" customHeight="1">
      <c r="A279" s="2026"/>
      <c r="B279" s="2085"/>
      <c r="C279" s="502" t="s">
        <v>974</v>
      </c>
      <c r="D279" s="2052"/>
      <c r="E279" s="2052"/>
      <c r="F279" s="2052"/>
      <c r="G279" s="2052"/>
      <c r="H279" s="503" t="s">
        <v>975</v>
      </c>
      <c r="I279" s="520">
        <f t="shared" si="7"/>
        <v>0</v>
      </c>
      <c r="J279" s="521"/>
      <c r="K279" s="522"/>
    </row>
    <row r="280" spans="1:11" s="69" customFormat="1" ht="15" customHeight="1">
      <c r="A280" s="2026"/>
      <c r="B280" s="2086"/>
      <c r="C280" s="541" t="s">
        <v>976</v>
      </c>
      <c r="D280" s="1986"/>
      <c r="E280" s="1986"/>
      <c r="F280" s="1986"/>
      <c r="G280" s="2016"/>
      <c r="H280" s="477" t="s">
        <v>977</v>
      </c>
      <c r="I280" s="520">
        <f t="shared" si="7"/>
        <v>2</v>
      </c>
      <c r="J280" s="521">
        <v>2</v>
      </c>
      <c r="K280" s="522"/>
    </row>
    <row r="281" spans="1:11" s="69" customFormat="1" ht="17.25" customHeight="1">
      <c r="A281" s="2026"/>
      <c r="B281" s="2072" t="s">
        <v>1267</v>
      </c>
      <c r="C281" s="2073"/>
      <c r="D281" s="981" t="s">
        <v>179</v>
      </c>
      <c r="E281" s="981" t="s">
        <v>1000</v>
      </c>
      <c r="F281" s="981" t="s">
        <v>1040</v>
      </c>
      <c r="G281" s="545" t="s">
        <v>958</v>
      </c>
      <c r="H281" s="546" t="s">
        <v>167</v>
      </c>
      <c r="I281" s="489">
        <f t="shared" si="7"/>
        <v>4277</v>
      </c>
      <c r="J281" s="490">
        <f>J282+J284</f>
        <v>4277</v>
      </c>
      <c r="K281" s="491">
        <f>K282+K284</f>
        <v>0</v>
      </c>
    </row>
    <row r="282" spans="1:11" s="69" customFormat="1" ht="35.25" customHeight="1">
      <c r="A282" s="2026"/>
      <c r="B282" s="2074" t="s">
        <v>818</v>
      </c>
      <c r="C282" s="982" t="s">
        <v>1268</v>
      </c>
      <c r="D282" s="556">
        <v>892</v>
      </c>
      <c r="E282" s="463" t="s">
        <v>1000</v>
      </c>
      <c r="F282" s="463" t="s">
        <v>1040</v>
      </c>
      <c r="G282" s="517" t="s">
        <v>1269</v>
      </c>
      <c r="H282" s="983" t="s">
        <v>1171</v>
      </c>
      <c r="I282" s="984">
        <f t="shared" si="7"/>
        <v>4277</v>
      </c>
      <c r="J282" s="985">
        <f>J283</f>
        <v>4277</v>
      </c>
      <c r="K282" s="986">
        <f>K283</f>
        <v>0</v>
      </c>
    </row>
    <row r="283" spans="1:11" s="69" customFormat="1" ht="24" customHeight="1">
      <c r="A283" s="2026"/>
      <c r="B283" s="2075"/>
      <c r="C283" s="847" t="s">
        <v>1270</v>
      </c>
      <c r="D283" s="556">
        <v>892</v>
      </c>
      <c r="E283" s="463" t="s">
        <v>1000</v>
      </c>
      <c r="F283" s="463" t="s">
        <v>1040</v>
      </c>
      <c r="G283" s="481" t="s">
        <v>1271</v>
      </c>
      <c r="H283" s="868" t="s">
        <v>1171</v>
      </c>
      <c r="I283" s="507">
        <f t="shared" si="7"/>
        <v>4277</v>
      </c>
      <c r="J283" s="508">
        <v>4277</v>
      </c>
      <c r="K283" s="509"/>
    </row>
    <row r="284" spans="1:11" s="69" customFormat="1" ht="15" customHeight="1">
      <c r="A284" s="2026"/>
      <c r="B284" s="2076"/>
      <c r="C284" s="865" t="s">
        <v>1272</v>
      </c>
      <c r="D284" s="551">
        <v>892</v>
      </c>
      <c r="E284" s="481" t="s">
        <v>1000</v>
      </c>
      <c r="F284" s="481" t="s">
        <v>1040</v>
      </c>
      <c r="G284" s="484" t="s">
        <v>1118</v>
      </c>
      <c r="H284" s="868" t="s">
        <v>1181</v>
      </c>
      <c r="I284" s="507">
        <f t="shared" si="7"/>
        <v>0</v>
      </c>
      <c r="J284" s="508"/>
      <c r="K284" s="509"/>
    </row>
    <row r="285" spans="1:11" s="69" customFormat="1" ht="18" customHeight="1">
      <c r="A285" s="2026"/>
      <c r="B285" s="2077" t="s">
        <v>1273</v>
      </c>
      <c r="C285" s="2078"/>
      <c r="D285" s="981">
        <v>892</v>
      </c>
      <c r="E285" s="544" t="s">
        <v>1000</v>
      </c>
      <c r="F285" s="545" t="s">
        <v>1040</v>
      </c>
      <c r="G285" s="545" t="s">
        <v>958</v>
      </c>
      <c r="H285" s="546" t="s">
        <v>167</v>
      </c>
      <c r="I285" s="978">
        <f t="shared" si="7"/>
        <v>140</v>
      </c>
      <c r="J285" s="979">
        <f>J286</f>
        <v>140</v>
      </c>
      <c r="K285" s="980">
        <f>K286</f>
        <v>0</v>
      </c>
    </row>
    <row r="286" spans="1:11" s="69" customFormat="1" ht="33.75" customHeight="1" thickBot="1">
      <c r="A286" s="2026"/>
      <c r="B286" s="2089" t="s">
        <v>1274</v>
      </c>
      <c r="C286" s="2090"/>
      <c r="D286" s="590">
        <v>892</v>
      </c>
      <c r="E286" s="465" t="s">
        <v>1000</v>
      </c>
      <c r="F286" s="465" t="s">
        <v>1040</v>
      </c>
      <c r="G286" s="465" t="s">
        <v>1275</v>
      </c>
      <c r="H286" s="741" t="s">
        <v>1020</v>
      </c>
      <c r="I286" s="810">
        <f t="shared" si="7"/>
        <v>140</v>
      </c>
      <c r="J286" s="811">
        <v>140</v>
      </c>
      <c r="K286" s="680"/>
    </row>
    <row r="287" spans="1:11" s="69" customFormat="1" ht="19.5" customHeight="1">
      <c r="A287" s="565"/>
      <c r="B287" s="987"/>
      <c r="C287" s="987"/>
      <c r="D287" s="598"/>
      <c r="E287" s="569"/>
      <c r="F287" s="598"/>
      <c r="G287" s="569"/>
      <c r="H287" s="569"/>
      <c r="I287" s="570"/>
      <c r="J287" s="570"/>
      <c r="K287" s="570"/>
    </row>
    <row r="288" spans="1:11" s="69" customFormat="1" ht="15.75" customHeight="1" thickBot="1">
      <c r="A288" s="571"/>
      <c r="B288" s="988"/>
      <c r="C288" s="988"/>
      <c r="D288" s="183"/>
      <c r="E288" s="575"/>
      <c r="F288" s="183"/>
      <c r="G288" s="575"/>
      <c r="H288" s="575"/>
      <c r="I288" s="576"/>
      <c r="J288" s="576"/>
      <c r="K288" s="576"/>
    </row>
    <row r="289" spans="1:11" s="69" customFormat="1" ht="25.5" customHeight="1" thickBot="1">
      <c r="A289" s="1915" t="s">
        <v>1276</v>
      </c>
      <c r="B289" s="2055"/>
      <c r="C289" s="2056"/>
      <c r="D289" s="447" t="s">
        <v>179</v>
      </c>
      <c r="E289" s="449" t="s">
        <v>1277</v>
      </c>
      <c r="F289" s="989" t="s">
        <v>957</v>
      </c>
      <c r="G289" s="450" t="s">
        <v>958</v>
      </c>
      <c r="H289" s="604" t="s">
        <v>167</v>
      </c>
      <c r="I289" s="452">
        <f t="shared" si="7"/>
        <v>25728.8</v>
      </c>
      <c r="J289" s="453">
        <f>J291</f>
        <v>25228.8</v>
      </c>
      <c r="K289" s="454">
        <f>K291</f>
        <v>500</v>
      </c>
    </row>
    <row r="290" spans="1:11" s="69" customFormat="1" ht="17.25" customHeight="1" thickBot="1">
      <c r="A290" s="1918" t="s">
        <v>959</v>
      </c>
      <c r="B290" s="1919"/>
      <c r="C290" s="1920"/>
      <c r="D290" s="990"/>
      <c r="E290" s="692"/>
      <c r="F290" s="693"/>
      <c r="G290" s="694"/>
      <c r="H290" s="695"/>
      <c r="I290" s="696">
        <f t="shared" si="7"/>
        <v>0.0789113303452849</v>
      </c>
      <c r="J290" s="697">
        <f>J289/J370</f>
        <v>0.0777816829760077</v>
      </c>
      <c r="K290" s="698">
        <f>K289/K370</f>
        <v>0.0011296473692772064</v>
      </c>
    </row>
    <row r="291" spans="1:11" s="69" customFormat="1" ht="24.75" customHeight="1" thickBot="1">
      <c r="A291" s="2057" t="s">
        <v>1278</v>
      </c>
      <c r="B291" s="2058"/>
      <c r="C291" s="2059"/>
      <c r="D291" s="699" t="s">
        <v>179</v>
      </c>
      <c r="E291" s="991" t="s">
        <v>1277</v>
      </c>
      <c r="F291" s="991" t="s">
        <v>956</v>
      </c>
      <c r="G291" s="700" t="s">
        <v>958</v>
      </c>
      <c r="H291" s="730" t="s">
        <v>167</v>
      </c>
      <c r="I291" s="702">
        <f t="shared" si="7"/>
        <v>25728.8</v>
      </c>
      <c r="J291" s="703">
        <f>J292+J302</f>
        <v>25228.8</v>
      </c>
      <c r="K291" s="704">
        <f>K292+K302</f>
        <v>500</v>
      </c>
    </row>
    <row r="292" spans="1:11" s="69" customFormat="1" ht="24.75" customHeight="1">
      <c r="A292" s="2060" t="s">
        <v>1279</v>
      </c>
      <c r="B292" s="2061"/>
      <c r="C292" s="2062"/>
      <c r="D292" s="992" t="s">
        <v>179</v>
      </c>
      <c r="E292" s="993" t="s">
        <v>1277</v>
      </c>
      <c r="F292" s="992" t="s">
        <v>956</v>
      </c>
      <c r="G292" s="992" t="s">
        <v>958</v>
      </c>
      <c r="H292" s="994" t="s">
        <v>1171</v>
      </c>
      <c r="I292" s="513">
        <f t="shared" si="7"/>
        <v>24723.6</v>
      </c>
      <c r="J292" s="514">
        <f>J298+J299+J300+J301</f>
        <v>24723.6</v>
      </c>
      <c r="K292" s="515">
        <f>K298+K299+K300+K301</f>
        <v>0</v>
      </c>
    </row>
    <row r="293" spans="1:11" s="69" customFormat="1" ht="33.75" customHeight="1">
      <c r="A293" s="2063" t="s">
        <v>818</v>
      </c>
      <c r="B293" s="1943" t="s">
        <v>1221</v>
      </c>
      <c r="C293" s="2066"/>
      <c r="D293" s="922" t="s">
        <v>179</v>
      </c>
      <c r="E293" s="922" t="s">
        <v>1277</v>
      </c>
      <c r="F293" s="923" t="s">
        <v>956</v>
      </c>
      <c r="G293" s="923" t="s">
        <v>1280</v>
      </c>
      <c r="H293" s="924" t="s">
        <v>1171</v>
      </c>
      <c r="I293" s="925">
        <f>J293+K293</f>
        <v>24723.6</v>
      </c>
      <c r="J293" s="926">
        <f>J294</f>
        <v>24723.6</v>
      </c>
      <c r="K293" s="927">
        <f>K294</f>
        <v>0</v>
      </c>
    </row>
    <row r="294" spans="1:11" s="69" customFormat="1" ht="24" customHeight="1">
      <c r="A294" s="2064"/>
      <c r="B294" s="2067" t="s">
        <v>1281</v>
      </c>
      <c r="C294" s="2068"/>
      <c r="D294" s="545" t="s">
        <v>179</v>
      </c>
      <c r="E294" s="544" t="s">
        <v>1277</v>
      </c>
      <c r="F294" s="545" t="s">
        <v>956</v>
      </c>
      <c r="G294" s="923" t="s">
        <v>1280</v>
      </c>
      <c r="H294" s="546" t="s">
        <v>1171</v>
      </c>
      <c r="I294" s="489">
        <f>J294+K294</f>
        <v>24723.6</v>
      </c>
      <c r="J294" s="490">
        <f>J295+J296+J297</f>
        <v>24723.6</v>
      </c>
      <c r="K294" s="491">
        <f>K295+K296+K297</f>
        <v>0</v>
      </c>
    </row>
    <row r="295" spans="1:11" s="69" customFormat="1" ht="12" customHeight="1">
      <c r="A295" s="2064"/>
      <c r="B295" s="2069" t="s">
        <v>818</v>
      </c>
      <c r="C295" s="470" t="s">
        <v>1224</v>
      </c>
      <c r="D295" s="2051" t="s">
        <v>179</v>
      </c>
      <c r="E295" s="2051" t="s">
        <v>1277</v>
      </c>
      <c r="F295" s="2051" t="s">
        <v>956</v>
      </c>
      <c r="G295" s="884" t="s">
        <v>1282</v>
      </c>
      <c r="H295" s="934" t="s">
        <v>1171</v>
      </c>
      <c r="I295" s="935">
        <f>J295+K295</f>
        <v>14678.6</v>
      </c>
      <c r="J295" s="936">
        <f>J298+J299</f>
        <v>14678.6</v>
      </c>
      <c r="K295" s="618">
        <f>K298+K299</f>
        <v>0</v>
      </c>
    </row>
    <row r="296" spans="1:11" s="69" customFormat="1" ht="10.5" customHeight="1">
      <c r="A296" s="2064"/>
      <c r="B296" s="2070"/>
      <c r="C296" s="470" t="s">
        <v>1224</v>
      </c>
      <c r="D296" s="2052"/>
      <c r="E296" s="2052"/>
      <c r="F296" s="2052"/>
      <c r="G296" s="973" t="s">
        <v>1283</v>
      </c>
      <c r="H296" s="972" t="s">
        <v>1171</v>
      </c>
      <c r="I296" s="995">
        <f>J296+K296</f>
        <v>3941</v>
      </c>
      <c r="J296" s="996">
        <f>J300</f>
        <v>3941</v>
      </c>
      <c r="K296" s="997">
        <f>K300</f>
        <v>0</v>
      </c>
    </row>
    <row r="297" spans="1:11" s="69" customFormat="1" ht="12.75" customHeight="1">
      <c r="A297" s="2064"/>
      <c r="B297" s="2071"/>
      <c r="C297" s="541" t="s">
        <v>1224</v>
      </c>
      <c r="D297" s="2053"/>
      <c r="E297" s="2053"/>
      <c r="F297" s="2053"/>
      <c r="G297" s="855" t="s">
        <v>1284</v>
      </c>
      <c r="H297" s="856" t="s">
        <v>1171</v>
      </c>
      <c r="I297" s="937">
        <f>J297+K297</f>
        <v>6104</v>
      </c>
      <c r="J297" s="938">
        <f>J301</f>
        <v>6104</v>
      </c>
      <c r="K297" s="998">
        <f>K301</f>
        <v>0</v>
      </c>
    </row>
    <row r="298" spans="1:11" s="69" customFormat="1" ht="17.25" customHeight="1">
      <c r="A298" s="2064"/>
      <c r="B298" s="2031" t="s">
        <v>1285</v>
      </c>
      <c r="C298" s="2054"/>
      <c r="D298" s="2051" t="s">
        <v>179</v>
      </c>
      <c r="E298" s="2051" t="s">
        <v>1277</v>
      </c>
      <c r="F298" s="2051" t="s">
        <v>956</v>
      </c>
      <c r="G298" s="2038" t="s">
        <v>1282</v>
      </c>
      <c r="H298" s="2040" t="s">
        <v>1171</v>
      </c>
      <c r="I298" s="471">
        <f t="shared" si="7"/>
        <v>11678.6</v>
      </c>
      <c r="J298" s="472">
        <v>11678.6</v>
      </c>
      <c r="K298" s="473"/>
    </row>
    <row r="299" spans="1:11" s="69" customFormat="1" ht="13.5" customHeight="1">
      <c r="A299" s="2064"/>
      <c r="B299" s="2042" t="s">
        <v>1286</v>
      </c>
      <c r="C299" s="2043"/>
      <c r="D299" s="1985"/>
      <c r="E299" s="1985"/>
      <c r="F299" s="1985"/>
      <c r="G299" s="2039"/>
      <c r="H299" s="2041"/>
      <c r="I299" s="498">
        <f t="shared" si="7"/>
        <v>3000</v>
      </c>
      <c r="J299" s="499">
        <v>3000</v>
      </c>
      <c r="K299" s="500"/>
    </row>
    <row r="300" spans="1:11" s="69" customFormat="1" ht="16.5" customHeight="1">
      <c r="A300" s="2064"/>
      <c r="B300" s="2044" t="s">
        <v>1287</v>
      </c>
      <c r="C300" s="2045"/>
      <c r="D300" s="1985"/>
      <c r="E300" s="1985"/>
      <c r="F300" s="1985"/>
      <c r="G300" s="713" t="s">
        <v>1283</v>
      </c>
      <c r="H300" s="972" t="s">
        <v>1171</v>
      </c>
      <c r="I300" s="498">
        <f t="shared" si="7"/>
        <v>3941</v>
      </c>
      <c r="J300" s="499">
        <v>3941</v>
      </c>
      <c r="K300" s="500"/>
    </row>
    <row r="301" spans="1:11" s="69" customFormat="1" ht="14.25" customHeight="1">
      <c r="A301" s="2065"/>
      <c r="B301" s="2046" t="s">
        <v>1288</v>
      </c>
      <c r="C301" s="2047"/>
      <c r="D301" s="1985"/>
      <c r="E301" s="1985"/>
      <c r="F301" s="1985"/>
      <c r="G301" s="713" t="s">
        <v>1284</v>
      </c>
      <c r="H301" s="886" t="s">
        <v>1171</v>
      </c>
      <c r="I301" s="520">
        <f t="shared" si="7"/>
        <v>6104</v>
      </c>
      <c r="J301" s="521">
        <v>6104</v>
      </c>
      <c r="K301" s="522"/>
    </row>
    <row r="302" spans="1:11" s="69" customFormat="1" ht="21" customHeight="1">
      <c r="A302" s="2048" t="s">
        <v>1289</v>
      </c>
      <c r="B302" s="2049"/>
      <c r="C302" s="2050"/>
      <c r="D302" s="858" t="s">
        <v>179</v>
      </c>
      <c r="E302" s="858" t="s">
        <v>1277</v>
      </c>
      <c r="F302" s="859" t="s">
        <v>956</v>
      </c>
      <c r="G302" s="859" t="s">
        <v>958</v>
      </c>
      <c r="H302" s="860" t="s">
        <v>1181</v>
      </c>
      <c r="I302" s="940">
        <f t="shared" si="7"/>
        <v>1005.2</v>
      </c>
      <c r="J302" s="941">
        <f>J303+J305+J307+J308</f>
        <v>505.2</v>
      </c>
      <c r="K302" s="942">
        <f>K303+K305+K307+K308</f>
        <v>500</v>
      </c>
    </row>
    <row r="303" spans="1:11" s="69" customFormat="1" ht="24" customHeight="1">
      <c r="A303" s="2030" t="s">
        <v>1049</v>
      </c>
      <c r="B303" s="2032" t="s">
        <v>1290</v>
      </c>
      <c r="C303" s="2033"/>
      <c r="D303" s="590">
        <v>892</v>
      </c>
      <c r="E303" s="590" t="s">
        <v>1277</v>
      </c>
      <c r="F303" s="590" t="s">
        <v>956</v>
      </c>
      <c r="G303" s="1000" t="s">
        <v>1291</v>
      </c>
      <c r="H303" s="1001" t="s">
        <v>1181</v>
      </c>
      <c r="I303" s="1002">
        <f t="shared" si="7"/>
        <v>442.2</v>
      </c>
      <c r="J303" s="1003">
        <f>J304</f>
        <v>442.2</v>
      </c>
      <c r="K303" s="1004">
        <f>K304</f>
        <v>0</v>
      </c>
    </row>
    <row r="304" spans="1:11" s="69" customFormat="1" ht="24" customHeight="1">
      <c r="A304" s="2000"/>
      <c r="B304" s="864" t="s">
        <v>818</v>
      </c>
      <c r="C304" s="917" t="s">
        <v>1292</v>
      </c>
      <c r="D304" s="591">
        <v>892</v>
      </c>
      <c r="E304" s="591" t="s">
        <v>1277</v>
      </c>
      <c r="F304" s="591" t="s">
        <v>956</v>
      </c>
      <c r="G304" s="481" t="s">
        <v>1293</v>
      </c>
      <c r="H304" s="1005" t="s">
        <v>1181</v>
      </c>
      <c r="I304" s="507">
        <f t="shared" si="7"/>
        <v>442.2</v>
      </c>
      <c r="J304" s="508">
        <v>442.2</v>
      </c>
      <c r="K304" s="509"/>
    </row>
    <row r="305" spans="1:11" s="69" customFormat="1" ht="23.25" customHeight="1">
      <c r="A305" s="2000"/>
      <c r="B305" s="2034" t="s">
        <v>1294</v>
      </c>
      <c r="C305" s="2035"/>
      <c r="D305" s="718">
        <v>892</v>
      </c>
      <c r="E305" s="718" t="s">
        <v>1277</v>
      </c>
      <c r="F305" s="718" t="s">
        <v>956</v>
      </c>
      <c r="G305" s="1006" t="s">
        <v>1295</v>
      </c>
      <c r="H305" s="1001" t="s">
        <v>1181</v>
      </c>
      <c r="I305" s="1002">
        <f>J305+K305</f>
        <v>3</v>
      </c>
      <c r="J305" s="1003">
        <f>J306</f>
        <v>3</v>
      </c>
      <c r="K305" s="1004">
        <f>K306</f>
        <v>0</v>
      </c>
    </row>
    <row r="306" spans="1:11" s="69" customFormat="1" ht="21" customHeight="1">
      <c r="A306" s="2000"/>
      <c r="B306" s="864" t="s">
        <v>818</v>
      </c>
      <c r="C306" s="865" t="s">
        <v>1296</v>
      </c>
      <c r="D306" s="591">
        <v>892</v>
      </c>
      <c r="E306" s="591" t="s">
        <v>1277</v>
      </c>
      <c r="F306" s="591" t="s">
        <v>956</v>
      </c>
      <c r="G306" s="481" t="s">
        <v>1295</v>
      </c>
      <c r="H306" s="1007">
        <v>612</v>
      </c>
      <c r="I306" s="507">
        <f t="shared" si="7"/>
        <v>3</v>
      </c>
      <c r="J306" s="508">
        <v>3</v>
      </c>
      <c r="K306" s="509"/>
    </row>
    <row r="307" spans="1:11" s="69" customFormat="1" ht="17.25" customHeight="1">
      <c r="A307" s="2000"/>
      <c r="B307" s="1943" t="s">
        <v>1188</v>
      </c>
      <c r="C307" s="1944"/>
      <c r="D307" s="591">
        <v>892</v>
      </c>
      <c r="E307" s="591" t="s">
        <v>1277</v>
      </c>
      <c r="F307" s="591" t="s">
        <v>956</v>
      </c>
      <c r="G307" s="481" t="s">
        <v>1118</v>
      </c>
      <c r="H307" s="1005" t="s">
        <v>1181</v>
      </c>
      <c r="I307" s="507">
        <f>J307+K307</f>
        <v>60</v>
      </c>
      <c r="J307" s="508">
        <v>60</v>
      </c>
      <c r="K307" s="509"/>
    </row>
    <row r="308" spans="1:11" s="69" customFormat="1" ht="20.25" customHeight="1" thickBot="1">
      <c r="A308" s="2000"/>
      <c r="B308" s="1945" t="s">
        <v>1186</v>
      </c>
      <c r="C308" s="1946"/>
      <c r="D308" s="593">
        <v>892</v>
      </c>
      <c r="E308" s="593" t="s">
        <v>1277</v>
      </c>
      <c r="F308" s="593" t="s">
        <v>956</v>
      </c>
      <c r="G308" s="1008" t="s">
        <v>1187</v>
      </c>
      <c r="H308" s="1009">
        <v>612</v>
      </c>
      <c r="I308" s="562">
        <f>J308+K308</f>
        <v>500</v>
      </c>
      <c r="J308" s="563"/>
      <c r="K308" s="564">
        <v>500</v>
      </c>
    </row>
    <row r="309" spans="1:11" s="69" customFormat="1" ht="6.75" customHeight="1">
      <c r="A309" s="565"/>
      <c r="B309" s="1010"/>
      <c r="C309" s="1010"/>
      <c r="D309" s="815"/>
      <c r="E309" s="815"/>
      <c r="F309" s="815"/>
      <c r="G309" s="684"/>
      <c r="H309" s="815"/>
      <c r="I309" s="685"/>
      <c r="J309" s="685"/>
      <c r="K309" s="685"/>
    </row>
    <row r="310" spans="1:11" s="69" customFormat="1" ht="25.5" customHeight="1">
      <c r="A310" s="571"/>
      <c r="B310" s="1011"/>
      <c r="C310" s="1012"/>
      <c r="D310" s="800"/>
      <c r="E310" s="800"/>
      <c r="F310" s="800"/>
      <c r="G310" s="575"/>
      <c r="H310" s="575"/>
      <c r="I310" s="576"/>
      <c r="J310" s="576"/>
      <c r="K310" s="576"/>
    </row>
    <row r="311" spans="1:11" s="69" customFormat="1" ht="19.5" customHeight="1" thickBot="1">
      <c r="A311" s="1962" t="s">
        <v>1297</v>
      </c>
      <c r="B311" s="2036"/>
      <c r="C311" s="2037"/>
      <c r="D311" s="577" t="s">
        <v>179</v>
      </c>
      <c r="E311" s="579" t="s">
        <v>1298</v>
      </c>
      <c r="F311" s="1013" t="s">
        <v>957</v>
      </c>
      <c r="G311" s="580" t="s">
        <v>958</v>
      </c>
      <c r="H311" s="581" t="s">
        <v>167</v>
      </c>
      <c r="I311" s="582">
        <f t="shared" si="7"/>
        <v>29024.1</v>
      </c>
      <c r="J311" s="583">
        <f>J313+J316+J326+J339</f>
        <v>3860</v>
      </c>
      <c r="K311" s="584">
        <f>K313+K316+K326+K339</f>
        <v>25164.1</v>
      </c>
    </row>
    <row r="312" spans="1:11" s="69" customFormat="1" ht="12.75" customHeight="1">
      <c r="A312" s="1924" t="s">
        <v>959</v>
      </c>
      <c r="B312" s="1925"/>
      <c r="C312" s="1926"/>
      <c r="D312" s="822"/>
      <c r="E312" s="456"/>
      <c r="F312" s="457"/>
      <c r="G312" s="458"/>
      <c r="H312" s="459"/>
      <c r="I312" s="460">
        <f t="shared" si="7"/>
        <v>0.06875369649425837</v>
      </c>
      <c r="J312" s="461">
        <f>J311/J370</f>
        <v>0.011900577763801278</v>
      </c>
      <c r="K312" s="462">
        <f>K311/K370</f>
        <v>0.0568531187304571</v>
      </c>
    </row>
    <row r="313" spans="1:11" s="69" customFormat="1" ht="15.75" customHeight="1">
      <c r="A313" s="1998" t="s">
        <v>1299</v>
      </c>
      <c r="B313" s="1966"/>
      <c r="C313" s="1967"/>
      <c r="D313" s="1014" t="s">
        <v>179</v>
      </c>
      <c r="E313" s="1015" t="s">
        <v>1298</v>
      </c>
      <c r="F313" s="1015" t="s">
        <v>956</v>
      </c>
      <c r="G313" s="585" t="s">
        <v>958</v>
      </c>
      <c r="H313" s="1015" t="s">
        <v>167</v>
      </c>
      <c r="I313" s="1016">
        <f t="shared" si="7"/>
        <v>2430</v>
      </c>
      <c r="J313" s="1017">
        <f>J314+J315</f>
        <v>2430</v>
      </c>
      <c r="K313" s="1018">
        <f>K314+K315</f>
        <v>0</v>
      </c>
    </row>
    <row r="314" spans="1:11" s="69" customFormat="1" ht="14.25" customHeight="1">
      <c r="A314" s="2030" t="s">
        <v>1049</v>
      </c>
      <c r="B314" s="2031" t="s">
        <v>1300</v>
      </c>
      <c r="C314" s="1988"/>
      <c r="D314" s="2021" t="s">
        <v>179</v>
      </c>
      <c r="E314" s="2021" t="s">
        <v>1298</v>
      </c>
      <c r="F314" s="2021" t="s">
        <v>956</v>
      </c>
      <c r="G314" s="884" t="s">
        <v>1301</v>
      </c>
      <c r="H314" s="1019" t="s">
        <v>1302</v>
      </c>
      <c r="I314" s="471">
        <f t="shared" si="7"/>
        <v>1980</v>
      </c>
      <c r="J314" s="472">
        <v>1980</v>
      </c>
      <c r="K314" s="473"/>
    </row>
    <row r="315" spans="1:11" s="69" customFormat="1" ht="12.75" customHeight="1">
      <c r="A315" s="2026"/>
      <c r="B315" s="2023" t="s">
        <v>1303</v>
      </c>
      <c r="C315" s="2024"/>
      <c r="D315" s="2022"/>
      <c r="E315" s="2022"/>
      <c r="F315" s="2022"/>
      <c r="G315" s="855" t="s">
        <v>1304</v>
      </c>
      <c r="H315" s="1020" t="s">
        <v>1302</v>
      </c>
      <c r="I315" s="478">
        <f t="shared" si="7"/>
        <v>450</v>
      </c>
      <c r="J315" s="479">
        <v>450</v>
      </c>
      <c r="K315" s="480"/>
    </row>
    <row r="316" spans="1:11" s="69" customFormat="1" ht="15.75" customHeight="1">
      <c r="A316" s="1998" t="s">
        <v>1305</v>
      </c>
      <c r="B316" s="1966"/>
      <c r="C316" s="1967"/>
      <c r="D316" s="1014" t="s">
        <v>179</v>
      </c>
      <c r="E316" s="586" t="s">
        <v>1298</v>
      </c>
      <c r="F316" s="586" t="s">
        <v>967</v>
      </c>
      <c r="G316" s="585" t="s">
        <v>958</v>
      </c>
      <c r="H316" s="586" t="s">
        <v>167</v>
      </c>
      <c r="I316" s="1016">
        <f t="shared" si="7"/>
        <v>1642.7</v>
      </c>
      <c r="J316" s="1017">
        <f>J317+J320+J323</f>
        <v>1430</v>
      </c>
      <c r="K316" s="1018">
        <f>K317+K320+K323</f>
        <v>212.7</v>
      </c>
    </row>
    <row r="317" spans="1:11" s="69" customFormat="1" ht="44.25" customHeight="1">
      <c r="A317" s="2025"/>
      <c r="B317" s="2027" t="s">
        <v>1306</v>
      </c>
      <c r="C317" s="1951"/>
      <c r="D317" s="484" t="s">
        <v>179</v>
      </c>
      <c r="E317" s="484" t="s">
        <v>1298</v>
      </c>
      <c r="F317" s="484" t="s">
        <v>967</v>
      </c>
      <c r="G317" s="659" t="s">
        <v>1307</v>
      </c>
      <c r="H317" s="660" t="s">
        <v>167</v>
      </c>
      <c r="I317" s="780">
        <f t="shared" si="7"/>
        <v>1412.7</v>
      </c>
      <c r="J317" s="781">
        <f>J318+J319</f>
        <v>1200</v>
      </c>
      <c r="K317" s="663">
        <f>K318+K319</f>
        <v>212.7</v>
      </c>
    </row>
    <row r="318" spans="1:11" s="69" customFormat="1" ht="30" customHeight="1">
      <c r="A318" s="2025"/>
      <c r="B318" s="1989" t="s">
        <v>818</v>
      </c>
      <c r="C318" s="1021" t="s">
        <v>1308</v>
      </c>
      <c r="D318" s="1957">
        <v>892</v>
      </c>
      <c r="E318" s="1957">
        <v>10</v>
      </c>
      <c r="F318" s="1957" t="s">
        <v>967</v>
      </c>
      <c r="G318" s="1022" t="s">
        <v>1309</v>
      </c>
      <c r="H318" s="743" t="s">
        <v>1310</v>
      </c>
      <c r="I318" s="494">
        <f t="shared" si="7"/>
        <v>1200</v>
      </c>
      <c r="J318" s="495">
        <v>1200</v>
      </c>
      <c r="K318" s="496"/>
    </row>
    <row r="319" spans="1:11" s="69" customFormat="1" ht="29.25" customHeight="1">
      <c r="A319" s="2025"/>
      <c r="B319" s="1989"/>
      <c r="C319" s="1023" t="s">
        <v>1311</v>
      </c>
      <c r="D319" s="1957"/>
      <c r="E319" s="1957"/>
      <c r="F319" s="1957"/>
      <c r="G319" s="1024" t="s">
        <v>1309</v>
      </c>
      <c r="H319" s="714" t="s">
        <v>1310</v>
      </c>
      <c r="I319" s="498">
        <f t="shared" si="7"/>
        <v>212.7</v>
      </c>
      <c r="J319" s="499"/>
      <c r="K319" s="500">
        <v>212.7</v>
      </c>
    </row>
    <row r="320" spans="1:11" s="69" customFormat="1" ht="34.5" customHeight="1">
      <c r="A320" s="2025"/>
      <c r="B320" s="2028" t="s">
        <v>1312</v>
      </c>
      <c r="C320" s="2029"/>
      <c r="D320" s="590" t="s">
        <v>179</v>
      </c>
      <c r="E320" s="590" t="s">
        <v>1298</v>
      </c>
      <c r="F320" s="590" t="s">
        <v>967</v>
      </c>
      <c r="G320" s="465" t="s">
        <v>1313</v>
      </c>
      <c r="H320" s="1025" t="s">
        <v>1314</v>
      </c>
      <c r="I320" s="1002">
        <f t="shared" si="7"/>
        <v>230</v>
      </c>
      <c r="J320" s="1003">
        <f>J321+J322</f>
        <v>230</v>
      </c>
      <c r="K320" s="1004">
        <f>K321+K322</f>
        <v>0</v>
      </c>
    </row>
    <row r="321" spans="1:11" s="69" customFormat="1" ht="13.5" customHeight="1">
      <c r="A321" s="2025"/>
      <c r="B321" s="2013" t="s">
        <v>818</v>
      </c>
      <c r="C321" s="742" t="s">
        <v>1315</v>
      </c>
      <c r="D321" s="2015" t="s">
        <v>179</v>
      </c>
      <c r="E321" s="2015" t="s">
        <v>1298</v>
      </c>
      <c r="F321" s="2015" t="s">
        <v>967</v>
      </c>
      <c r="G321" s="2017" t="s">
        <v>1313</v>
      </c>
      <c r="H321" s="1026" t="s">
        <v>1316</v>
      </c>
      <c r="I321" s="498">
        <f t="shared" si="7"/>
        <v>199</v>
      </c>
      <c r="J321" s="499">
        <v>199</v>
      </c>
      <c r="K321" s="500"/>
    </row>
    <row r="322" spans="1:11" s="69" customFormat="1" ht="13.5" customHeight="1">
      <c r="A322" s="2025"/>
      <c r="B322" s="2014"/>
      <c r="C322" s="744" t="s">
        <v>1317</v>
      </c>
      <c r="D322" s="2016"/>
      <c r="E322" s="2016"/>
      <c r="F322" s="2016"/>
      <c r="G322" s="2018"/>
      <c r="H322" s="1027" t="s">
        <v>1052</v>
      </c>
      <c r="I322" s="478">
        <f t="shared" si="7"/>
        <v>31</v>
      </c>
      <c r="J322" s="479">
        <v>31</v>
      </c>
      <c r="K322" s="480"/>
    </row>
    <row r="323" spans="1:11" s="69" customFormat="1" ht="12.75" customHeight="1">
      <c r="A323" s="2025"/>
      <c r="B323" s="2019" t="s">
        <v>1318</v>
      </c>
      <c r="C323" s="2020"/>
      <c r="D323" s="981" t="s">
        <v>179</v>
      </c>
      <c r="E323" s="545" t="s">
        <v>1298</v>
      </c>
      <c r="F323" s="545" t="s">
        <v>967</v>
      </c>
      <c r="G323" s="545" t="s">
        <v>958</v>
      </c>
      <c r="H323" s="546" t="s">
        <v>1310</v>
      </c>
      <c r="I323" s="489">
        <f t="shared" si="7"/>
        <v>0</v>
      </c>
      <c r="J323" s="490"/>
      <c r="K323" s="491"/>
    </row>
    <row r="324" spans="1:11" s="69" customFormat="1" ht="21.75" customHeight="1">
      <c r="A324" s="2026"/>
      <c r="B324" s="1994" t="s">
        <v>1319</v>
      </c>
      <c r="C324" s="1995"/>
      <c r="D324" s="784" t="s">
        <v>179</v>
      </c>
      <c r="E324" s="529" t="s">
        <v>1298</v>
      </c>
      <c r="F324" s="529" t="s">
        <v>967</v>
      </c>
      <c r="G324" s="629" t="s">
        <v>1320</v>
      </c>
      <c r="H324" s="741" t="s">
        <v>1310</v>
      </c>
      <c r="I324" s="749">
        <f t="shared" si="7"/>
        <v>0</v>
      </c>
      <c r="J324" s="750"/>
      <c r="K324" s="751"/>
    </row>
    <row r="325" spans="1:11" s="69" customFormat="1" ht="21" customHeight="1">
      <c r="A325" s="2026"/>
      <c r="B325" s="1996" t="s">
        <v>1321</v>
      </c>
      <c r="C325" s="1997"/>
      <c r="D325" s="784" t="s">
        <v>179</v>
      </c>
      <c r="E325" s="529" t="s">
        <v>1298</v>
      </c>
      <c r="F325" s="529" t="s">
        <v>967</v>
      </c>
      <c r="G325" s="484" t="s">
        <v>1322</v>
      </c>
      <c r="H325" s="524" t="s">
        <v>1310</v>
      </c>
      <c r="I325" s="507">
        <f t="shared" si="7"/>
        <v>0</v>
      </c>
      <c r="J325" s="508"/>
      <c r="K325" s="509"/>
    </row>
    <row r="326" spans="1:11" s="69" customFormat="1" ht="22.5" customHeight="1">
      <c r="A326" s="1998" t="s">
        <v>1323</v>
      </c>
      <c r="B326" s="1966"/>
      <c r="C326" s="1967"/>
      <c r="D326" s="1014" t="s">
        <v>179</v>
      </c>
      <c r="E326" s="586" t="s">
        <v>1298</v>
      </c>
      <c r="F326" s="585" t="s">
        <v>985</v>
      </c>
      <c r="G326" s="585" t="s">
        <v>958</v>
      </c>
      <c r="H326" s="586" t="s">
        <v>167</v>
      </c>
      <c r="I326" s="1016">
        <f t="shared" si="7"/>
        <v>22762.999999999996</v>
      </c>
      <c r="J326" s="1017">
        <f>J327+J328+J332+J333+J336+J337+J338</f>
        <v>0</v>
      </c>
      <c r="K326" s="1018">
        <f>K327+K328+K332+K333+K336+K337+K338</f>
        <v>22762.999999999996</v>
      </c>
    </row>
    <row r="327" spans="1:11" s="69" customFormat="1" ht="24" customHeight="1">
      <c r="A327" s="1999" t="s">
        <v>1011</v>
      </c>
      <c r="B327" s="2002" t="s">
        <v>1324</v>
      </c>
      <c r="C327" s="2003"/>
      <c r="D327" s="2004" t="s">
        <v>179</v>
      </c>
      <c r="E327" s="1913" t="s">
        <v>1298</v>
      </c>
      <c r="F327" s="1913" t="s">
        <v>985</v>
      </c>
      <c r="G327" s="465" t="s">
        <v>1325</v>
      </c>
      <c r="H327" s="769" t="s">
        <v>1302</v>
      </c>
      <c r="I327" s="471">
        <f t="shared" si="7"/>
        <v>163.4</v>
      </c>
      <c r="J327" s="472"/>
      <c r="K327" s="473">
        <v>163.4</v>
      </c>
    </row>
    <row r="328" spans="1:11" s="69" customFormat="1" ht="36.75" customHeight="1">
      <c r="A328" s="2000"/>
      <c r="B328" s="1987" t="s">
        <v>863</v>
      </c>
      <c r="C328" s="1988"/>
      <c r="D328" s="2005"/>
      <c r="E328" s="1985"/>
      <c r="F328" s="1985"/>
      <c r="G328" s="957" t="s">
        <v>958</v>
      </c>
      <c r="H328" s="958" t="s">
        <v>167</v>
      </c>
      <c r="I328" s="959">
        <f t="shared" si="7"/>
        <v>8588.1</v>
      </c>
      <c r="J328" s="960">
        <f>J329+J330+J331</f>
        <v>0</v>
      </c>
      <c r="K328" s="961">
        <f>K329+K330+K331</f>
        <v>8588.1</v>
      </c>
    </row>
    <row r="329" spans="1:11" s="69" customFormat="1" ht="12.75" customHeight="1">
      <c r="A329" s="2000"/>
      <c r="B329" s="1989" t="s">
        <v>818</v>
      </c>
      <c r="C329" s="1030" t="s">
        <v>1326</v>
      </c>
      <c r="D329" s="2005"/>
      <c r="E329" s="1985"/>
      <c r="F329" s="1985"/>
      <c r="G329" s="1978" t="s">
        <v>1327</v>
      </c>
      <c r="H329" s="1991" t="s">
        <v>1328</v>
      </c>
      <c r="I329" s="494">
        <f t="shared" si="7"/>
        <v>0</v>
      </c>
      <c r="J329" s="495"/>
      <c r="K329" s="496"/>
    </row>
    <row r="330" spans="1:11" s="69" customFormat="1" ht="12.75" customHeight="1" hidden="1">
      <c r="A330" s="2000"/>
      <c r="B330" s="1989"/>
      <c r="C330" s="1030" t="s">
        <v>1329</v>
      </c>
      <c r="D330" s="2005"/>
      <c r="E330" s="1985"/>
      <c r="F330" s="1985"/>
      <c r="G330" s="1990"/>
      <c r="H330" s="1992"/>
      <c r="I330" s="494">
        <f t="shared" si="7"/>
        <v>0</v>
      </c>
      <c r="J330" s="495"/>
      <c r="K330" s="496"/>
    </row>
    <row r="331" spans="1:11" s="69" customFormat="1" ht="15.75" customHeight="1">
      <c r="A331" s="2000"/>
      <c r="B331" s="1989"/>
      <c r="C331" s="913" t="s">
        <v>1330</v>
      </c>
      <c r="D331" s="2005"/>
      <c r="E331" s="1985"/>
      <c r="F331" s="1985"/>
      <c r="G331" s="954" t="s">
        <v>1331</v>
      </c>
      <c r="H331" s="1993"/>
      <c r="I331" s="478">
        <f t="shared" si="7"/>
        <v>8588.1</v>
      </c>
      <c r="J331" s="479"/>
      <c r="K331" s="480">
        <v>8588.1</v>
      </c>
    </row>
    <row r="332" spans="1:11" s="69" customFormat="1" ht="46.5" customHeight="1">
      <c r="A332" s="2000"/>
      <c r="B332" s="1943" t="s">
        <v>861</v>
      </c>
      <c r="C332" s="1944"/>
      <c r="D332" s="2006"/>
      <c r="E332" s="1986"/>
      <c r="F332" s="1986"/>
      <c r="G332" s="484" t="s">
        <v>1332</v>
      </c>
      <c r="H332" s="524" t="s">
        <v>1316</v>
      </c>
      <c r="I332" s="507">
        <f t="shared" si="7"/>
        <v>8841.3</v>
      </c>
      <c r="J332" s="508"/>
      <c r="K332" s="509">
        <v>8841.3</v>
      </c>
    </row>
    <row r="333" spans="1:11" s="69" customFormat="1" ht="27" customHeight="1">
      <c r="A333" s="2000"/>
      <c r="B333" s="2007" t="s">
        <v>859</v>
      </c>
      <c r="C333" s="2008"/>
      <c r="D333" s="1031" t="s">
        <v>179</v>
      </c>
      <c r="E333" s="528">
        <v>10</v>
      </c>
      <c r="F333" s="528" t="s">
        <v>985</v>
      </c>
      <c r="G333" s="709" t="s">
        <v>1333</v>
      </c>
      <c r="H333" s="710" t="s">
        <v>167</v>
      </c>
      <c r="I333" s="525">
        <f t="shared" si="7"/>
        <v>4859.4</v>
      </c>
      <c r="J333" s="526">
        <f>J334+J335</f>
        <v>0</v>
      </c>
      <c r="K333" s="527">
        <f>K334+K335</f>
        <v>4859.4</v>
      </c>
    </row>
    <row r="334" spans="1:11" s="69" customFormat="1" ht="16.5" customHeight="1">
      <c r="A334" s="2000"/>
      <c r="B334" s="2009" t="s">
        <v>818</v>
      </c>
      <c r="C334" s="550" t="s">
        <v>1334</v>
      </c>
      <c r="D334" s="2011" t="s">
        <v>179</v>
      </c>
      <c r="E334" s="1978">
        <v>10</v>
      </c>
      <c r="F334" s="1978" t="s">
        <v>985</v>
      </c>
      <c r="G334" s="1978" t="s">
        <v>1333</v>
      </c>
      <c r="H334" s="714" t="s">
        <v>1302</v>
      </c>
      <c r="I334" s="498">
        <f t="shared" si="7"/>
        <v>4400</v>
      </c>
      <c r="J334" s="499"/>
      <c r="K334" s="500">
        <v>4400</v>
      </c>
    </row>
    <row r="335" spans="1:11" s="69" customFormat="1" ht="17.25" customHeight="1">
      <c r="A335" s="2000"/>
      <c r="B335" s="2010"/>
      <c r="C335" s="943" t="s">
        <v>1335</v>
      </c>
      <c r="D335" s="2012"/>
      <c r="E335" s="1979"/>
      <c r="F335" s="1979"/>
      <c r="G335" s="1980"/>
      <c r="H335" s="542" t="s">
        <v>1052</v>
      </c>
      <c r="I335" s="478">
        <f t="shared" si="7"/>
        <v>459.4</v>
      </c>
      <c r="J335" s="479"/>
      <c r="K335" s="480">
        <v>459.4</v>
      </c>
    </row>
    <row r="336" spans="1:11" s="69" customFormat="1" ht="24.75" customHeight="1">
      <c r="A336" s="2000"/>
      <c r="B336" s="1943" t="s">
        <v>1336</v>
      </c>
      <c r="C336" s="1981"/>
      <c r="D336" s="1032">
        <v>892</v>
      </c>
      <c r="E336" s="591">
        <v>10</v>
      </c>
      <c r="F336" s="591" t="s">
        <v>985</v>
      </c>
      <c r="G336" s="484" t="s">
        <v>1337</v>
      </c>
      <c r="H336" s="763" t="s">
        <v>1316</v>
      </c>
      <c r="I336" s="507">
        <f t="shared" si="7"/>
        <v>10.8</v>
      </c>
      <c r="J336" s="508"/>
      <c r="K336" s="509">
        <v>10.8</v>
      </c>
    </row>
    <row r="337" spans="1:11" s="69" customFormat="1" ht="35.25" customHeight="1">
      <c r="A337" s="2000"/>
      <c r="B337" s="1982" t="s">
        <v>857</v>
      </c>
      <c r="C337" s="1983"/>
      <c r="D337" s="963">
        <v>892</v>
      </c>
      <c r="E337" s="718" t="s">
        <v>1298</v>
      </c>
      <c r="F337" s="718" t="s">
        <v>985</v>
      </c>
      <c r="G337" s="484" t="s">
        <v>1338</v>
      </c>
      <c r="H337" s="763" t="s">
        <v>1316</v>
      </c>
      <c r="I337" s="507">
        <f t="shared" si="7"/>
        <v>50</v>
      </c>
      <c r="J337" s="508"/>
      <c r="K337" s="509">
        <v>50</v>
      </c>
    </row>
    <row r="338" spans="1:11" s="69" customFormat="1" ht="34.5" customHeight="1">
      <c r="A338" s="2001"/>
      <c r="B338" s="1943" t="s">
        <v>878</v>
      </c>
      <c r="C338" s="1984"/>
      <c r="D338" s="551">
        <v>892</v>
      </c>
      <c r="E338" s="866">
        <v>10</v>
      </c>
      <c r="F338" s="591" t="s">
        <v>985</v>
      </c>
      <c r="G338" s="484" t="s">
        <v>1339</v>
      </c>
      <c r="H338" s="763" t="s">
        <v>1316</v>
      </c>
      <c r="I338" s="507">
        <f t="shared" si="7"/>
        <v>250</v>
      </c>
      <c r="J338" s="508"/>
      <c r="K338" s="509">
        <v>250</v>
      </c>
    </row>
    <row r="339" spans="1:11" s="69" customFormat="1" ht="19.5" customHeight="1">
      <c r="A339" s="1965" t="s">
        <v>1340</v>
      </c>
      <c r="B339" s="1966"/>
      <c r="C339" s="1967"/>
      <c r="D339" s="1014" t="s">
        <v>179</v>
      </c>
      <c r="E339" s="586" t="s">
        <v>1298</v>
      </c>
      <c r="F339" s="586" t="s">
        <v>993</v>
      </c>
      <c r="G339" s="585" t="s">
        <v>958</v>
      </c>
      <c r="H339" s="586" t="s">
        <v>167</v>
      </c>
      <c r="I339" s="1016">
        <f t="shared" si="7"/>
        <v>2188.4</v>
      </c>
      <c r="J339" s="1017">
        <f>J340</f>
        <v>0</v>
      </c>
      <c r="K339" s="1018">
        <f>K340</f>
        <v>2188.4</v>
      </c>
    </row>
    <row r="340" spans="1:11" s="69" customFormat="1" ht="15" customHeight="1">
      <c r="A340" s="1947" t="s">
        <v>1011</v>
      </c>
      <c r="B340" s="1970" t="s">
        <v>855</v>
      </c>
      <c r="C340" s="1971"/>
      <c r="D340" s="590">
        <v>892</v>
      </c>
      <c r="E340" s="590">
        <v>10</v>
      </c>
      <c r="F340" s="590" t="s">
        <v>993</v>
      </c>
      <c r="G340" s="465" t="s">
        <v>1341</v>
      </c>
      <c r="H340" s="615" t="s">
        <v>167</v>
      </c>
      <c r="I340" s="538">
        <f t="shared" si="7"/>
        <v>2188.4</v>
      </c>
      <c r="J340" s="539">
        <f>J341+J342+J343+J344</f>
        <v>0</v>
      </c>
      <c r="K340" s="540">
        <f>K341+K342+K343+K344</f>
        <v>2188.4</v>
      </c>
    </row>
    <row r="341" spans="1:11" s="69" customFormat="1" ht="16.5" customHeight="1">
      <c r="A341" s="1968"/>
      <c r="B341" s="1972" t="s">
        <v>818</v>
      </c>
      <c r="C341" s="1975" t="s">
        <v>964</v>
      </c>
      <c r="D341" s="1956" t="s">
        <v>179</v>
      </c>
      <c r="E341" s="1956" t="s">
        <v>1298</v>
      </c>
      <c r="F341" s="1956" t="s">
        <v>993</v>
      </c>
      <c r="G341" s="1959" t="s">
        <v>1341</v>
      </c>
      <c r="H341" s="466" t="s">
        <v>965</v>
      </c>
      <c r="I341" s="471">
        <f t="shared" si="7"/>
        <v>1370</v>
      </c>
      <c r="J341" s="472"/>
      <c r="K341" s="473">
        <v>1370</v>
      </c>
    </row>
    <row r="342" spans="1:11" s="69" customFormat="1" ht="13.5" customHeight="1">
      <c r="A342" s="1968"/>
      <c r="B342" s="1973"/>
      <c r="C342" s="1976"/>
      <c r="D342" s="1957"/>
      <c r="E342" s="1957"/>
      <c r="F342" s="1957"/>
      <c r="G342" s="1960"/>
      <c r="H342" s="497" t="s">
        <v>971</v>
      </c>
      <c r="I342" s="498">
        <f t="shared" si="7"/>
        <v>7</v>
      </c>
      <c r="J342" s="499"/>
      <c r="K342" s="500">
        <v>7</v>
      </c>
    </row>
    <row r="343" spans="1:11" s="69" customFormat="1" ht="15" customHeight="1">
      <c r="A343" s="1968"/>
      <c r="B343" s="1973"/>
      <c r="C343" s="1977"/>
      <c r="D343" s="1957"/>
      <c r="E343" s="1957"/>
      <c r="F343" s="1957"/>
      <c r="G343" s="1960"/>
      <c r="H343" s="497" t="s">
        <v>966</v>
      </c>
      <c r="I343" s="498">
        <f t="shared" si="7"/>
        <v>405</v>
      </c>
      <c r="J343" s="499"/>
      <c r="K343" s="500">
        <v>405</v>
      </c>
    </row>
    <row r="344" spans="1:11" s="69" customFormat="1" ht="15" customHeight="1" thickBot="1">
      <c r="A344" s="1969"/>
      <c r="B344" s="1974"/>
      <c r="C344" s="1033" t="s">
        <v>972</v>
      </c>
      <c r="D344" s="1958"/>
      <c r="E344" s="1958"/>
      <c r="F344" s="1958"/>
      <c r="G344" s="1961"/>
      <c r="H344" s="1034" t="s">
        <v>973</v>
      </c>
      <c r="I344" s="810">
        <f t="shared" si="7"/>
        <v>406.4</v>
      </c>
      <c r="J344" s="811"/>
      <c r="K344" s="680">
        <v>406.4</v>
      </c>
    </row>
    <row r="345" spans="1:11" s="69" customFormat="1" ht="8.25" customHeight="1">
      <c r="A345" s="1035"/>
      <c r="B345" s="1036"/>
      <c r="C345" s="1037"/>
      <c r="D345" s="599"/>
      <c r="E345" s="599"/>
      <c r="F345" s="599"/>
      <c r="G345" s="569"/>
      <c r="H345" s="569"/>
      <c r="I345" s="570"/>
      <c r="J345" s="570"/>
      <c r="K345" s="570"/>
    </row>
    <row r="346" spans="1:11" s="69" customFormat="1" ht="7.5" customHeight="1">
      <c r="A346" s="1038"/>
      <c r="B346" s="664"/>
      <c r="C346" s="1039"/>
      <c r="D346" s="800"/>
      <c r="E346" s="800"/>
      <c r="F346" s="800"/>
      <c r="G346" s="575"/>
      <c r="H346" s="575"/>
      <c r="I346" s="576"/>
      <c r="J346" s="576"/>
      <c r="K346" s="576"/>
    </row>
    <row r="347" spans="1:11" s="69" customFormat="1" ht="19.5" customHeight="1" thickBot="1">
      <c r="A347" s="1962" t="s">
        <v>1342</v>
      </c>
      <c r="B347" s="1963"/>
      <c r="C347" s="1964"/>
      <c r="D347" s="577" t="s">
        <v>179</v>
      </c>
      <c r="E347" s="1040" t="s">
        <v>1006</v>
      </c>
      <c r="F347" s="1040" t="s">
        <v>957</v>
      </c>
      <c r="G347" s="580" t="s">
        <v>958</v>
      </c>
      <c r="H347" s="581" t="s">
        <v>167</v>
      </c>
      <c r="I347" s="582">
        <f aca="true" t="shared" si="8" ref="I347:I370">J347+K347</f>
        <v>24209</v>
      </c>
      <c r="J347" s="583">
        <f>J349+J358</f>
        <v>1029</v>
      </c>
      <c r="K347" s="584">
        <f>K349+K358</f>
        <v>23180</v>
      </c>
    </row>
    <row r="348" spans="1:11" s="69" customFormat="1" ht="12" customHeight="1">
      <c r="A348" s="1924" t="s">
        <v>959</v>
      </c>
      <c r="B348" s="1925"/>
      <c r="C348" s="1926"/>
      <c r="D348" s="455"/>
      <c r="E348" s="456"/>
      <c r="F348" s="457"/>
      <c r="G348" s="458"/>
      <c r="H348" s="1041"/>
      <c r="I348" s="460">
        <f t="shared" si="8"/>
        <v>0.05554291175962692</v>
      </c>
      <c r="J348" s="461">
        <f>J347/J370</f>
        <v>0.0031724597199356257</v>
      </c>
      <c r="K348" s="462">
        <f>K347/K370</f>
        <v>0.05237045203969129</v>
      </c>
    </row>
    <row r="349" spans="1:11" s="69" customFormat="1" ht="15.75" customHeight="1">
      <c r="A349" s="1927" t="s">
        <v>1343</v>
      </c>
      <c r="B349" s="1928"/>
      <c r="C349" s="1929"/>
      <c r="D349" s="1042" t="s">
        <v>179</v>
      </c>
      <c r="E349" s="1043" t="s">
        <v>1006</v>
      </c>
      <c r="F349" s="1043" t="s">
        <v>956</v>
      </c>
      <c r="G349" s="1044" t="s">
        <v>958</v>
      </c>
      <c r="H349" s="1045" t="s">
        <v>167</v>
      </c>
      <c r="I349" s="1046">
        <f t="shared" si="8"/>
        <v>23724</v>
      </c>
      <c r="J349" s="1047">
        <f>J351</f>
        <v>544</v>
      </c>
      <c r="K349" s="1048">
        <f>K351</f>
        <v>23180</v>
      </c>
    </row>
    <row r="350" spans="1:11" s="69" customFormat="1" ht="15.75" customHeight="1">
      <c r="A350" s="1947" t="s">
        <v>818</v>
      </c>
      <c r="B350" s="1950" t="s">
        <v>1344</v>
      </c>
      <c r="C350" s="1951"/>
      <c r="D350" s="1049" t="s">
        <v>179</v>
      </c>
      <c r="E350" s="1050" t="s">
        <v>1006</v>
      </c>
      <c r="F350" s="1050" t="s">
        <v>956</v>
      </c>
      <c r="G350" s="1049" t="s">
        <v>958</v>
      </c>
      <c r="H350" s="1051" t="s">
        <v>167</v>
      </c>
      <c r="I350" s="1052">
        <f t="shared" si="8"/>
        <v>24268</v>
      </c>
      <c r="J350" s="1053">
        <f>J351+J353+J354</f>
        <v>1088</v>
      </c>
      <c r="K350" s="1054">
        <f>K351+K353+K354</f>
        <v>23180</v>
      </c>
    </row>
    <row r="351" spans="1:11" s="69" customFormat="1" ht="24" customHeight="1">
      <c r="A351" s="1948"/>
      <c r="B351" s="1952" t="s">
        <v>1345</v>
      </c>
      <c r="C351" s="1952"/>
      <c r="D351" s="1055" t="s">
        <v>179</v>
      </c>
      <c r="E351" s="1056" t="s">
        <v>1006</v>
      </c>
      <c r="F351" s="1056" t="s">
        <v>956</v>
      </c>
      <c r="G351" s="1055" t="s">
        <v>1346</v>
      </c>
      <c r="H351" s="1051" t="s">
        <v>167</v>
      </c>
      <c r="I351" s="1052">
        <f t="shared" si="8"/>
        <v>23724</v>
      </c>
      <c r="J351" s="1053">
        <f>J352+J355</f>
        <v>544</v>
      </c>
      <c r="K351" s="1054">
        <f>K352+K355</f>
        <v>23180</v>
      </c>
    </row>
    <row r="352" spans="1:11" s="69" customFormat="1" ht="21" customHeight="1">
      <c r="A352" s="1948"/>
      <c r="B352" s="1953" t="s">
        <v>818</v>
      </c>
      <c r="C352" s="1057" t="s">
        <v>1347</v>
      </c>
      <c r="D352" s="465" t="s">
        <v>179</v>
      </c>
      <c r="E352" s="465" t="s">
        <v>1006</v>
      </c>
      <c r="F352" s="465" t="s">
        <v>956</v>
      </c>
      <c r="G352" s="1058" t="s">
        <v>1348</v>
      </c>
      <c r="H352" s="1059" t="s">
        <v>167</v>
      </c>
      <c r="I352" s="780">
        <f t="shared" si="8"/>
        <v>544</v>
      </c>
      <c r="J352" s="781">
        <f>J353+J354</f>
        <v>544</v>
      </c>
      <c r="K352" s="663">
        <f>K353+K354</f>
        <v>0</v>
      </c>
    </row>
    <row r="353" spans="1:11" s="69" customFormat="1" ht="22.5" customHeight="1">
      <c r="A353" s="1948"/>
      <c r="B353" s="1954"/>
      <c r="C353" s="740" t="s">
        <v>983</v>
      </c>
      <c r="D353" s="1913" t="s">
        <v>179</v>
      </c>
      <c r="E353" s="1913" t="s">
        <v>1006</v>
      </c>
      <c r="F353" s="1913" t="s">
        <v>956</v>
      </c>
      <c r="G353" s="1913" t="s">
        <v>1348</v>
      </c>
      <c r="H353" s="1060" t="s">
        <v>982</v>
      </c>
      <c r="I353" s="494">
        <f t="shared" si="8"/>
        <v>380</v>
      </c>
      <c r="J353" s="472">
        <v>380</v>
      </c>
      <c r="K353" s="473"/>
    </row>
    <row r="354" spans="1:11" s="69" customFormat="1" ht="20.25" customHeight="1">
      <c r="A354" s="1948"/>
      <c r="B354" s="1954"/>
      <c r="C354" s="1061" t="s">
        <v>1349</v>
      </c>
      <c r="D354" s="1937"/>
      <c r="E354" s="1937"/>
      <c r="F354" s="1937"/>
      <c r="G354" s="1938"/>
      <c r="H354" s="519" t="s">
        <v>973</v>
      </c>
      <c r="I354" s="520">
        <f t="shared" si="8"/>
        <v>164</v>
      </c>
      <c r="J354" s="521">
        <v>164</v>
      </c>
      <c r="K354" s="522"/>
    </row>
    <row r="355" spans="1:11" s="69" customFormat="1" ht="25.5" customHeight="1">
      <c r="A355" s="1948"/>
      <c r="B355" s="1954"/>
      <c r="C355" s="1057" t="s">
        <v>1350</v>
      </c>
      <c r="D355" s="465" t="s">
        <v>179</v>
      </c>
      <c r="E355" s="465" t="s">
        <v>1006</v>
      </c>
      <c r="F355" s="465" t="s">
        <v>956</v>
      </c>
      <c r="G355" s="1058" t="s">
        <v>1351</v>
      </c>
      <c r="H355" s="1059" t="s">
        <v>167</v>
      </c>
      <c r="I355" s="780">
        <f t="shared" si="8"/>
        <v>23180</v>
      </c>
      <c r="J355" s="781">
        <f>J356+J357</f>
        <v>0</v>
      </c>
      <c r="K355" s="663">
        <f>K356+K357</f>
        <v>23180</v>
      </c>
    </row>
    <row r="356" spans="1:11" s="69" customFormat="1" ht="18" customHeight="1">
      <c r="A356" s="1948"/>
      <c r="B356" s="1954"/>
      <c r="C356" s="1062" t="s">
        <v>1352</v>
      </c>
      <c r="D356" s="529" t="s">
        <v>179</v>
      </c>
      <c r="E356" s="529" t="s">
        <v>1006</v>
      </c>
      <c r="F356" s="529" t="s">
        <v>956</v>
      </c>
      <c r="G356" s="529" t="s">
        <v>1353</v>
      </c>
      <c r="H356" s="466" t="s">
        <v>1093</v>
      </c>
      <c r="I356" s="494">
        <f t="shared" si="8"/>
        <v>0</v>
      </c>
      <c r="J356" s="472"/>
      <c r="K356" s="473"/>
    </row>
    <row r="357" spans="1:11" s="69" customFormat="1" ht="19.5" customHeight="1">
      <c r="A357" s="1949"/>
      <c r="B357" s="1955"/>
      <c r="C357" s="365" t="s">
        <v>1354</v>
      </c>
      <c r="D357" s="638" t="s">
        <v>179</v>
      </c>
      <c r="E357" s="638" t="s">
        <v>1006</v>
      </c>
      <c r="F357" s="638" t="s">
        <v>956</v>
      </c>
      <c r="G357" s="954" t="s">
        <v>1355</v>
      </c>
      <c r="H357" s="477" t="s">
        <v>1093</v>
      </c>
      <c r="I357" s="494">
        <f t="shared" si="8"/>
        <v>23180</v>
      </c>
      <c r="J357" s="479"/>
      <c r="K357" s="480">
        <v>23180</v>
      </c>
    </row>
    <row r="358" spans="1:11" s="69" customFormat="1" ht="22.5" customHeight="1">
      <c r="A358" s="1939" t="s">
        <v>1356</v>
      </c>
      <c r="B358" s="1940"/>
      <c r="C358" s="1940"/>
      <c r="D358" s="1063" t="s">
        <v>179</v>
      </c>
      <c r="E358" s="1064" t="s">
        <v>1006</v>
      </c>
      <c r="F358" s="1064" t="s">
        <v>961</v>
      </c>
      <c r="G358" s="1063" t="s">
        <v>958</v>
      </c>
      <c r="H358" s="1065" t="s">
        <v>167</v>
      </c>
      <c r="I358" s="1066">
        <f t="shared" si="8"/>
        <v>485</v>
      </c>
      <c r="J358" s="1067">
        <f>J359+J360</f>
        <v>485</v>
      </c>
      <c r="K358" s="1068">
        <f>K359+K360</f>
        <v>0</v>
      </c>
    </row>
    <row r="359" spans="1:11" s="69" customFormat="1" ht="20.25" customHeight="1">
      <c r="A359" s="1941" t="s">
        <v>994</v>
      </c>
      <c r="B359" s="1943" t="s">
        <v>1188</v>
      </c>
      <c r="C359" s="1944"/>
      <c r="D359" s="484" t="s">
        <v>179</v>
      </c>
      <c r="E359" s="524" t="s">
        <v>1006</v>
      </c>
      <c r="F359" s="524" t="s">
        <v>961</v>
      </c>
      <c r="G359" s="481" t="s">
        <v>1118</v>
      </c>
      <c r="H359" s="485" t="s">
        <v>973</v>
      </c>
      <c r="I359" s="507">
        <f t="shared" si="8"/>
        <v>485</v>
      </c>
      <c r="J359" s="508">
        <v>485</v>
      </c>
      <c r="K359" s="509"/>
    </row>
    <row r="360" spans="1:11" s="69" customFormat="1" ht="21" customHeight="1" thickBot="1">
      <c r="A360" s="1942"/>
      <c r="B360" s="1945" t="s">
        <v>1186</v>
      </c>
      <c r="C360" s="1946"/>
      <c r="D360" s="560" t="s">
        <v>179</v>
      </c>
      <c r="E360" s="1069" t="s">
        <v>1006</v>
      </c>
      <c r="F360" s="1069" t="s">
        <v>961</v>
      </c>
      <c r="G360" s="560" t="s">
        <v>1187</v>
      </c>
      <c r="H360" s="561" t="s">
        <v>973</v>
      </c>
      <c r="I360" s="562">
        <f t="shared" si="8"/>
        <v>0</v>
      </c>
      <c r="J360" s="563"/>
      <c r="K360" s="564"/>
    </row>
    <row r="361" spans="1:11" s="69" customFormat="1" ht="20.25" customHeight="1" thickBot="1">
      <c r="A361" s="1915" t="s">
        <v>1357</v>
      </c>
      <c r="B361" s="1916"/>
      <c r="C361" s="1917"/>
      <c r="D361" s="447" t="s">
        <v>179</v>
      </c>
      <c r="E361" s="948" t="s">
        <v>1107</v>
      </c>
      <c r="F361" s="948" t="s">
        <v>957</v>
      </c>
      <c r="G361" s="603" t="s">
        <v>958</v>
      </c>
      <c r="H361" s="604" t="s">
        <v>167</v>
      </c>
      <c r="I361" s="452">
        <f t="shared" si="8"/>
        <v>248</v>
      </c>
      <c r="J361" s="453">
        <f>J363</f>
        <v>248</v>
      </c>
      <c r="K361" s="454">
        <f>K363</f>
        <v>0</v>
      </c>
    </row>
    <row r="362" spans="1:11" s="69" customFormat="1" ht="13.5" customHeight="1">
      <c r="A362" s="1924" t="s">
        <v>959</v>
      </c>
      <c r="B362" s="1925"/>
      <c r="C362" s="1926"/>
      <c r="D362" s="455"/>
      <c r="E362" s="456"/>
      <c r="F362" s="457"/>
      <c r="G362" s="458"/>
      <c r="H362" s="1041"/>
      <c r="I362" s="460">
        <f t="shared" si="8"/>
        <v>0.0007645967060680614</v>
      </c>
      <c r="J362" s="461">
        <f>J361/J370</f>
        <v>0.0007645967060680614</v>
      </c>
      <c r="K362" s="462">
        <f>K361/K370</f>
        <v>0</v>
      </c>
    </row>
    <row r="363" spans="1:11" s="69" customFormat="1" ht="15.75" customHeight="1">
      <c r="A363" s="1927" t="s">
        <v>1358</v>
      </c>
      <c r="B363" s="1928"/>
      <c r="C363" s="1929"/>
      <c r="D363" s="1042" t="s">
        <v>179</v>
      </c>
      <c r="E363" s="1043" t="s">
        <v>1107</v>
      </c>
      <c r="F363" s="1043" t="s">
        <v>956</v>
      </c>
      <c r="G363" s="1044" t="s">
        <v>958</v>
      </c>
      <c r="H363" s="1045" t="s">
        <v>167</v>
      </c>
      <c r="I363" s="1046">
        <f t="shared" si="8"/>
        <v>248</v>
      </c>
      <c r="J363" s="1047">
        <f>J364</f>
        <v>248</v>
      </c>
      <c r="K363" s="1048">
        <f>K364</f>
        <v>0</v>
      </c>
    </row>
    <row r="364" spans="1:11" s="69" customFormat="1" ht="13.5" customHeight="1">
      <c r="A364" s="1930" t="s">
        <v>1049</v>
      </c>
      <c r="B364" s="1933" t="s">
        <v>1359</v>
      </c>
      <c r="C364" s="1934"/>
      <c r="D364" s="1070" t="s">
        <v>179</v>
      </c>
      <c r="E364" s="633" t="s">
        <v>1107</v>
      </c>
      <c r="F364" s="633" t="s">
        <v>956</v>
      </c>
      <c r="G364" s="528" t="s">
        <v>958</v>
      </c>
      <c r="H364" s="1071" t="s">
        <v>167</v>
      </c>
      <c r="I364" s="525">
        <f t="shared" si="8"/>
        <v>248</v>
      </c>
      <c r="J364" s="526">
        <f>J365+J366</f>
        <v>248</v>
      </c>
      <c r="K364" s="527">
        <f>K365+K366</f>
        <v>0</v>
      </c>
    </row>
    <row r="365" spans="1:11" s="69" customFormat="1" ht="13.5" customHeight="1">
      <c r="A365" s="1931"/>
      <c r="B365" s="1935" t="s">
        <v>818</v>
      </c>
      <c r="C365" s="1072" t="s">
        <v>1360</v>
      </c>
      <c r="D365" s="1913" t="s">
        <v>179</v>
      </c>
      <c r="E365" s="1913" t="s">
        <v>1107</v>
      </c>
      <c r="F365" s="1913" t="s">
        <v>956</v>
      </c>
      <c r="G365" s="465" t="s">
        <v>1361</v>
      </c>
      <c r="H365" s="466" t="s">
        <v>1362</v>
      </c>
      <c r="I365" s="471">
        <f t="shared" si="8"/>
        <v>0</v>
      </c>
      <c r="J365" s="472"/>
      <c r="K365" s="473"/>
    </row>
    <row r="366" spans="1:11" s="69" customFormat="1" ht="14.25" customHeight="1" thickBot="1">
      <c r="A366" s="1932"/>
      <c r="B366" s="1936"/>
      <c r="C366" s="1073" t="s">
        <v>1363</v>
      </c>
      <c r="D366" s="1914"/>
      <c r="E366" s="1914"/>
      <c r="F366" s="1914"/>
      <c r="G366" s="637" t="s">
        <v>1364</v>
      </c>
      <c r="H366" s="1074" t="s">
        <v>1365</v>
      </c>
      <c r="I366" s="810">
        <f t="shared" si="8"/>
        <v>248</v>
      </c>
      <c r="J366" s="811">
        <v>248</v>
      </c>
      <c r="K366" s="680"/>
    </row>
    <row r="367" spans="1:11" s="69" customFormat="1" ht="22.5" customHeight="1" thickBot="1">
      <c r="A367" s="1915" t="s">
        <v>1366</v>
      </c>
      <c r="B367" s="1916"/>
      <c r="C367" s="1917"/>
      <c r="D367" s="447" t="s">
        <v>179</v>
      </c>
      <c r="E367" s="948" t="s">
        <v>1010</v>
      </c>
      <c r="F367" s="948" t="s">
        <v>957</v>
      </c>
      <c r="G367" s="603" t="s">
        <v>958</v>
      </c>
      <c r="H367" s="604" t="s">
        <v>167</v>
      </c>
      <c r="I367" s="452">
        <f t="shared" si="8"/>
        <v>2175.5</v>
      </c>
      <c r="J367" s="453">
        <f>J369</f>
        <v>2175.5</v>
      </c>
      <c r="K367" s="454">
        <f>K369</f>
        <v>0</v>
      </c>
    </row>
    <row r="368" spans="1:11" s="69" customFormat="1" ht="12.75" customHeight="1">
      <c r="A368" s="1918" t="s">
        <v>959</v>
      </c>
      <c r="B368" s="1919"/>
      <c r="C368" s="1920"/>
      <c r="D368" s="455"/>
      <c r="E368" s="456"/>
      <c r="F368" s="457"/>
      <c r="G368" s="458"/>
      <c r="H368" s="1041"/>
      <c r="I368" s="460">
        <f t="shared" si="8"/>
        <v>0.006707177959883338</v>
      </c>
      <c r="J368" s="461">
        <f>J367/J370</f>
        <v>0.006707177959883338</v>
      </c>
      <c r="K368" s="462">
        <f>K367/K370</f>
        <v>0</v>
      </c>
    </row>
    <row r="369" spans="1:11" s="69" customFormat="1" ht="25.5" customHeight="1" thickBot="1">
      <c r="A369" s="1921" t="s">
        <v>1367</v>
      </c>
      <c r="B369" s="1922"/>
      <c r="C369" s="1923"/>
      <c r="D369" s="1075" t="s">
        <v>179</v>
      </c>
      <c r="E369" s="543" t="s">
        <v>1010</v>
      </c>
      <c r="F369" s="543" t="s">
        <v>956</v>
      </c>
      <c r="G369" s="476" t="s">
        <v>1368</v>
      </c>
      <c r="H369" s="512" t="s">
        <v>1369</v>
      </c>
      <c r="I369" s="772">
        <f t="shared" si="8"/>
        <v>2175.5</v>
      </c>
      <c r="J369" s="773">
        <v>2175.5</v>
      </c>
      <c r="K369" s="774"/>
    </row>
    <row r="370" spans="1:11" s="69" customFormat="1" ht="30" customHeight="1" thickBot="1">
      <c r="A370" s="1910" t="s">
        <v>1370</v>
      </c>
      <c r="B370" s="1911"/>
      <c r="C370" s="1912"/>
      <c r="D370" s="447" t="s">
        <v>167</v>
      </c>
      <c r="E370" s="601" t="s">
        <v>1371</v>
      </c>
      <c r="F370" s="601" t="s">
        <v>957</v>
      </c>
      <c r="G370" s="603" t="s">
        <v>958</v>
      </c>
      <c r="H370" s="604" t="s">
        <v>167</v>
      </c>
      <c r="I370" s="452">
        <f t="shared" si="8"/>
        <v>766970</v>
      </c>
      <c r="J370" s="453">
        <f>J13+J100+J116+J151+J204+J289+J311+J347+J361+J367</f>
        <v>324354</v>
      </c>
      <c r="K370" s="454">
        <f>K13+K100+K116+K151+K204+K289+K311+K347+K361+K367</f>
        <v>442616</v>
      </c>
    </row>
    <row r="371" spans="1:11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ht="12.75">
      <c r="A374" s="69"/>
      <c r="B374" s="69"/>
      <c r="C374" s="69"/>
      <c r="D374" s="69"/>
      <c r="E374" s="69"/>
      <c r="F374" s="69"/>
      <c r="G374" s="69"/>
      <c r="H374" s="69"/>
      <c r="I374" s="69"/>
      <c r="J374" s="321"/>
      <c r="K374" s="69"/>
    </row>
    <row r="375" spans="1:11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1:11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1:11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1:11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1:11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1:11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1:11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1:11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1:11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1:11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1:11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1:11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1:11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1:11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1:11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1:11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1:11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1:11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</row>
  </sheetData>
  <sheetProtection/>
  <mergeCells count="464">
    <mergeCell ref="I1:K1"/>
    <mergeCell ref="D2:K2"/>
    <mergeCell ref="D3:K3"/>
    <mergeCell ref="C4:K4"/>
    <mergeCell ref="C5:K5"/>
    <mergeCell ref="A7:K7"/>
    <mergeCell ref="A8:K8"/>
    <mergeCell ref="A10:C12"/>
    <mergeCell ref="D10:H10"/>
    <mergeCell ref="I10:I12"/>
    <mergeCell ref="J10:K10"/>
    <mergeCell ref="D11:D12"/>
    <mergeCell ref="E11:E12"/>
    <mergeCell ref="F11:F12"/>
    <mergeCell ref="G11:G12"/>
    <mergeCell ref="H11:H12"/>
    <mergeCell ref="J11:J12"/>
    <mergeCell ref="K11:K12"/>
    <mergeCell ref="A13:C13"/>
    <mergeCell ref="A14:C14"/>
    <mergeCell ref="A15:C15"/>
    <mergeCell ref="A16:B17"/>
    <mergeCell ref="C16:C17"/>
    <mergeCell ref="D16:D17"/>
    <mergeCell ref="E16:E17"/>
    <mergeCell ref="F16:F17"/>
    <mergeCell ref="G16:G17"/>
    <mergeCell ref="A18:C18"/>
    <mergeCell ref="A19:A30"/>
    <mergeCell ref="B19:C19"/>
    <mergeCell ref="D19:D25"/>
    <mergeCell ref="E19:E25"/>
    <mergeCell ref="F19:F25"/>
    <mergeCell ref="B20:B25"/>
    <mergeCell ref="C20:C22"/>
    <mergeCell ref="G20:G25"/>
    <mergeCell ref="B26:C26"/>
    <mergeCell ref="B27:B28"/>
    <mergeCell ref="C27:C28"/>
    <mergeCell ref="D27:D28"/>
    <mergeCell ref="E27:E28"/>
    <mergeCell ref="F27:F28"/>
    <mergeCell ref="G27:G28"/>
    <mergeCell ref="B29:C29"/>
    <mergeCell ref="A31:C31"/>
    <mergeCell ref="A32:B38"/>
    <mergeCell ref="C32:C34"/>
    <mergeCell ref="D32:D38"/>
    <mergeCell ref="E32:E38"/>
    <mergeCell ref="F32:F38"/>
    <mergeCell ref="G32:G38"/>
    <mergeCell ref="A39:C39"/>
    <mergeCell ref="A40:C40"/>
    <mergeCell ref="A41:A52"/>
    <mergeCell ref="B41:C41"/>
    <mergeCell ref="B42:B46"/>
    <mergeCell ref="C42:C44"/>
    <mergeCell ref="D42:D46"/>
    <mergeCell ref="E42:E46"/>
    <mergeCell ref="F42:F46"/>
    <mergeCell ref="G42:G46"/>
    <mergeCell ref="B47:C47"/>
    <mergeCell ref="B48:B52"/>
    <mergeCell ref="C48:C50"/>
    <mergeCell ref="D48:D52"/>
    <mergeCell ref="E48:E52"/>
    <mergeCell ref="F48:F52"/>
    <mergeCell ref="G48:G52"/>
    <mergeCell ref="A53:C53"/>
    <mergeCell ref="A54:A56"/>
    <mergeCell ref="B54:C54"/>
    <mergeCell ref="B55:B56"/>
    <mergeCell ref="D55:D56"/>
    <mergeCell ref="E55:E56"/>
    <mergeCell ref="F55:F56"/>
    <mergeCell ref="G55:G56"/>
    <mergeCell ref="A57:C57"/>
    <mergeCell ref="A58:C58"/>
    <mergeCell ref="A59:A97"/>
    <mergeCell ref="B59:C59"/>
    <mergeCell ref="B60:B64"/>
    <mergeCell ref="C60:C62"/>
    <mergeCell ref="B75:C75"/>
    <mergeCell ref="B76:B79"/>
    <mergeCell ref="C76:C78"/>
    <mergeCell ref="B82:B87"/>
    <mergeCell ref="D60:D64"/>
    <mergeCell ref="E60:E64"/>
    <mergeCell ref="F60:F64"/>
    <mergeCell ref="G60:G64"/>
    <mergeCell ref="B65:C65"/>
    <mergeCell ref="B66:B69"/>
    <mergeCell ref="C66:C68"/>
    <mergeCell ref="D66:D69"/>
    <mergeCell ref="E66:E69"/>
    <mergeCell ref="F66:F69"/>
    <mergeCell ref="G66:G69"/>
    <mergeCell ref="B70:C70"/>
    <mergeCell ref="B71:B74"/>
    <mergeCell ref="C71:C73"/>
    <mergeCell ref="D71:D74"/>
    <mergeCell ref="E71:E74"/>
    <mergeCell ref="F71:F74"/>
    <mergeCell ref="G71:G74"/>
    <mergeCell ref="D76:D79"/>
    <mergeCell ref="E76:E79"/>
    <mergeCell ref="F76:F79"/>
    <mergeCell ref="G76:G79"/>
    <mergeCell ref="B80:C80"/>
    <mergeCell ref="B81:C81"/>
    <mergeCell ref="D82:D87"/>
    <mergeCell ref="E82:E87"/>
    <mergeCell ref="F82:F87"/>
    <mergeCell ref="G82:G87"/>
    <mergeCell ref="B88:C88"/>
    <mergeCell ref="B89:B93"/>
    <mergeCell ref="D89:D93"/>
    <mergeCell ref="E89:E93"/>
    <mergeCell ref="F89:F93"/>
    <mergeCell ref="G89:G93"/>
    <mergeCell ref="B94:C94"/>
    <mergeCell ref="B95:C95"/>
    <mergeCell ref="B96:C96"/>
    <mergeCell ref="B97:C97"/>
    <mergeCell ref="A100:C100"/>
    <mergeCell ref="A101:C101"/>
    <mergeCell ref="A102:C102"/>
    <mergeCell ref="A103:A109"/>
    <mergeCell ref="B103:C103"/>
    <mergeCell ref="B104:B109"/>
    <mergeCell ref="C104:C106"/>
    <mergeCell ref="D104:D109"/>
    <mergeCell ref="E104:E109"/>
    <mergeCell ref="F104:F109"/>
    <mergeCell ref="G104:G109"/>
    <mergeCell ref="A110:C110"/>
    <mergeCell ref="A111:A113"/>
    <mergeCell ref="B111:C111"/>
    <mergeCell ref="D111:D113"/>
    <mergeCell ref="E111:E113"/>
    <mergeCell ref="F111:F113"/>
    <mergeCell ref="B112:C112"/>
    <mergeCell ref="B113:C113"/>
    <mergeCell ref="A116:C116"/>
    <mergeCell ref="A117:C117"/>
    <mergeCell ref="A118:C118"/>
    <mergeCell ref="A119:C119"/>
    <mergeCell ref="A120:B121"/>
    <mergeCell ref="D120:D121"/>
    <mergeCell ref="E120:E121"/>
    <mergeCell ref="F120:F121"/>
    <mergeCell ref="G120:G121"/>
    <mergeCell ref="H120:H121"/>
    <mergeCell ref="A122:A146"/>
    <mergeCell ref="B122:C122"/>
    <mergeCell ref="B123:B126"/>
    <mergeCell ref="D123:D126"/>
    <mergeCell ref="E123:E126"/>
    <mergeCell ref="F123:F126"/>
    <mergeCell ref="H123:H126"/>
    <mergeCell ref="B127:C127"/>
    <mergeCell ref="B128:B129"/>
    <mergeCell ref="D128:D129"/>
    <mergeCell ref="E128:E129"/>
    <mergeCell ref="F128:F129"/>
    <mergeCell ref="H128:H129"/>
    <mergeCell ref="B130:C130"/>
    <mergeCell ref="B131:B135"/>
    <mergeCell ref="D131:D135"/>
    <mergeCell ref="E131:E135"/>
    <mergeCell ref="F131:F135"/>
    <mergeCell ref="H131:H135"/>
    <mergeCell ref="B136:C136"/>
    <mergeCell ref="B137:B139"/>
    <mergeCell ref="D137:D139"/>
    <mergeCell ref="E137:E139"/>
    <mergeCell ref="F137:F139"/>
    <mergeCell ref="H137:H139"/>
    <mergeCell ref="B140:C140"/>
    <mergeCell ref="B141:C141"/>
    <mergeCell ref="B142:B143"/>
    <mergeCell ref="D142:D143"/>
    <mergeCell ref="E142:E143"/>
    <mergeCell ref="F142:F143"/>
    <mergeCell ref="H142:H143"/>
    <mergeCell ref="B144:C144"/>
    <mergeCell ref="B145:B146"/>
    <mergeCell ref="D145:D146"/>
    <mergeCell ref="E145:E146"/>
    <mergeCell ref="F145:F146"/>
    <mergeCell ref="H145:H146"/>
    <mergeCell ref="A147:C147"/>
    <mergeCell ref="B148:C148"/>
    <mergeCell ref="A151:C151"/>
    <mergeCell ref="A152:C152"/>
    <mergeCell ref="A153:C153"/>
    <mergeCell ref="A154:A160"/>
    <mergeCell ref="B154:C154"/>
    <mergeCell ref="B155:C155"/>
    <mergeCell ref="B156:B157"/>
    <mergeCell ref="D156:D157"/>
    <mergeCell ref="E156:E157"/>
    <mergeCell ref="F156:F157"/>
    <mergeCell ref="G156:G157"/>
    <mergeCell ref="B158:C158"/>
    <mergeCell ref="B159:B160"/>
    <mergeCell ref="D159:D160"/>
    <mergeCell ref="E159:E160"/>
    <mergeCell ref="F159:F160"/>
    <mergeCell ref="A161:C161"/>
    <mergeCell ref="A162:A164"/>
    <mergeCell ref="B162:C162"/>
    <mergeCell ref="B163:B164"/>
    <mergeCell ref="D163:D164"/>
    <mergeCell ref="E163:E164"/>
    <mergeCell ref="F163:F164"/>
    <mergeCell ref="G163:G164"/>
    <mergeCell ref="A165:C165"/>
    <mergeCell ref="A166:A190"/>
    <mergeCell ref="B166:C166"/>
    <mergeCell ref="B167:B170"/>
    <mergeCell ref="D167:D170"/>
    <mergeCell ref="E167:E170"/>
    <mergeCell ref="F167:F170"/>
    <mergeCell ref="B171:C171"/>
    <mergeCell ref="B172:B173"/>
    <mergeCell ref="D172:D173"/>
    <mergeCell ref="E172:E173"/>
    <mergeCell ref="F172:F173"/>
    <mergeCell ref="B174:C174"/>
    <mergeCell ref="B175:B178"/>
    <mergeCell ref="D175:D176"/>
    <mergeCell ref="E175:E176"/>
    <mergeCell ref="F175:F176"/>
    <mergeCell ref="B179:C179"/>
    <mergeCell ref="B180:B190"/>
    <mergeCell ref="D180:D182"/>
    <mergeCell ref="E180:E182"/>
    <mergeCell ref="F180:F182"/>
    <mergeCell ref="D185:D187"/>
    <mergeCell ref="E185:E187"/>
    <mergeCell ref="F185:F187"/>
    <mergeCell ref="H185:H187"/>
    <mergeCell ref="D189:D190"/>
    <mergeCell ref="E189:E190"/>
    <mergeCell ref="F189:F190"/>
    <mergeCell ref="H189:H190"/>
    <mergeCell ref="A193:C193"/>
    <mergeCell ref="A194:A201"/>
    <mergeCell ref="B194:C194"/>
    <mergeCell ref="B195:B201"/>
    <mergeCell ref="C195:C197"/>
    <mergeCell ref="D195:D201"/>
    <mergeCell ref="E195:E201"/>
    <mergeCell ref="F195:F201"/>
    <mergeCell ref="G195:G201"/>
    <mergeCell ref="A204:C204"/>
    <mergeCell ref="A205:C205"/>
    <mergeCell ref="A206:A210"/>
    <mergeCell ref="B206:C206"/>
    <mergeCell ref="B207:C207"/>
    <mergeCell ref="B208:C208"/>
    <mergeCell ref="B209:C209"/>
    <mergeCell ref="B210:C210"/>
    <mergeCell ref="A211:C211"/>
    <mergeCell ref="A212:A215"/>
    <mergeCell ref="B212:C212"/>
    <mergeCell ref="B213:B215"/>
    <mergeCell ref="D214:D215"/>
    <mergeCell ref="E214:E215"/>
    <mergeCell ref="F214:F215"/>
    <mergeCell ref="A216:C216"/>
    <mergeCell ref="A217:A220"/>
    <mergeCell ref="B217:C217"/>
    <mergeCell ref="B219:C219"/>
    <mergeCell ref="B220:C220"/>
    <mergeCell ref="A221:C221"/>
    <mergeCell ref="A222:C222"/>
    <mergeCell ref="A223:A227"/>
    <mergeCell ref="B223:C223"/>
    <mergeCell ref="B224:B227"/>
    <mergeCell ref="D225:D226"/>
    <mergeCell ref="E225:E226"/>
    <mergeCell ref="F225:F226"/>
    <mergeCell ref="A230:C230"/>
    <mergeCell ref="A231:A241"/>
    <mergeCell ref="B231:C231"/>
    <mergeCell ref="B232:B233"/>
    <mergeCell ref="D232:D233"/>
    <mergeCell ref="E232:E233"/>
    <mergeCell ref="F232:F233"/>
    <mergeCell ref="B234:C234"/>
    <mergeCell ref="B235:B239"/>
    <mergeCell ref="D237:D239"/>
    <mergeCell ref="E237:E239"/>
    <mergeCell ref="F237:F239"/>
    <mergeCell ref="B240:C240"/>
    <mergeCell ref="B241:C241"/>
    <mergeCell ref="A242:C242"/>
    <mergeCell ref="A243:C243"/>
    <mergeCell ref="A244:A251"/>
    <mergeCell ref="B244:C244"/>
    <mergeCell ref="B245:C245"/>
    <mergeCell ref="B246:B247"/>
    <mergeCell ref="D246:D247"/>
    <mergeCell ref="E246:E247"/>
    <mergeCell ref="F246:F247"/>
    <mergeCell ref="B248:C248"/>
    <mergeCell ref="D248:D249"/>
    <mergeCell ref="E248:E249"/>
    <mergeCell ref="F248:F249"/>
    <mergeCell ref="G248:G249"/>
    <mergeCell ref="H248:H249"/>
    <mergeCell ref="B249:C249"/>
    <mergeCell ref="B250:C250"/>
    <mergeCell ref="D250:D251"/>
    <mergeCell ref="E250:E251"/>
    <mergeCell ref="F250:F251"/>
    <mergeCell ref="G250:G251"/>
    <mergeCell ref="H250:H251"/>
    <mergeCell ref="B251:C251"/>
    <mergeCell ref="A252:C252"/>
    <mergeCell ref="A253:A259"/>
    <mergeCell ref="B253:C253"/>
    <mergeCell ref="B254:B258"/>
    <mergeCell ref="D256:D258"/>
    <mergeCell ref="E256:E258"/>
    <mergeCell ref="F256:F258"/>
    <mergeCell ref="B259:C259"/>
    <mergeCell ref="A260:C260"/>
    <mergeCell ref="A261:C261"/>
    <mergeCell ref="A262:A272"/>
    <mergeCell ref="B262:C262"/>
    <mergeCell ref="B263:B265"/>
    <mergeCell ref="D263:D265"/>
    <mergeCell ref="E263:E265"/>
    <mergeCell ref="F263:F265"/>
    <mergeCell ref="B266:C266"/>
    <mergeCell ref="B267:B271"/>
    <mergeCell ref="D267:D271"/>
    <mergeCell ref="E267:E271"/>
    <mergeCell ref="F267:F271"/>
    <mergeCell ref="B272:C272"/>
    <mergeCell ref="A273:C273"/>
    <mergeCell ref="A274:A286"/>
    <mergeCell ref="B274:C274"/>
    <mergeCell ref="B275:B280"/>
    <mergeCell ref="C275:C277"/>
    <mergeCell ref="D275:D280"/>
    <mergeCell ref="B286:C286"/>
    <mergeCell ref="E275:E280"/>
    <mergeCell ref="F275:F280"/>
    <mergeCell ref="G275:G280"/>
    <mergeCell ref="B281:C281"/>
    <mergeCell ref="B282:B284"/>
    <mergeCell ref="B285:C285"/>
    <mergeCell ref="A289:C289"/>
    <mergeCell ref="A290:C290"/>
    <mergeCell ref="A291:C291"/>
    <mergeCell ref="A292:C292"/>
    <mergeCell ref="A293:A301"/>
    <mergeCell ref="B293:C293"/>
    <mergeCell ref="B294:C294"/>
    <mergeCell ref="B295:B297"/>
    <mergeCell ref="D295:D297"/>
    <mergeCell ref="E295:E297"/>
    <mergeCell ref="F295:F297"/>
    <mergeCell ref="B298:C298"/>
    <mergeCell ref="D298:D301"/>
    <mergeCell ref="E298:E301"/>
    <mergeCell ref="F298:F301"/>
    <mergeCell ref="G298:G299"/>
    <mergeCell ref="H298:H299"/>
    <mergeCell ref="B299:C299"/>
    <mergeCell ref="B300:C300"/>
    <mergeCell ref="B301:C301"/>
    <mergeCell ref="A302:C302"/>
    <mergeCell ref="A303:A308"/>
    <mergeCell ref="B303:C303"/>
    <mergeCell ref="B305:C305"/>
    <mergeCell ref="B307:C307"/>
    <mergeCell ref="B308:C308"/>
    <mergeCell ref="A311:C311"/>
    <mergeCell ref="A312:C312"/>
    <mergeCell ref="A313:C313"/>
    <mergeCell ref="A314:A315"/>
    <mergeCell ref="B314:C314"/>
    <mergeCell ref="D314:D315"/>
    <mergeCell ref="E314:E315"/>
    <mergeCell ref="F314:F315"/>
    <mergeCell ref="B315:C315"/>
    <mergeCell ref="A316:C316"/>
    <mergeCell ref="A317:A325"/>
    <mergeCell ref="B317:C317"/>
    <mergeCell ref="B318:B319"/>
    <mergeCell ref="D318:D319"/>
    <mergeCell ref="E318:E319"/>
    <mergeCell ref="F318:F319"/>
    <mergeCell ref="B320:C320"/>
    <mergeCell ref="B321:B322"/>
    <mergeCell ref="D321:D322"/>
    <mergeCell ref="E321:E322"/>
    <mergeCell ref="F321:F322"/>
    <mergeCell ref="G321:G322"/>
    <mergeCell ref="B323:C323"/>
    <mergeCell ref="B324:C324"/>
    <mergeCell ref="B325:C325"/>
    <mergeCell ref="A326:C326"/>
    <mergeCell ref="A327:A338"/>
    <mergeCell ref="B327:C327"/>
    <mergeCell ref="D327:D332"/>
    <mergeCell ref="B333:C333"/>
    <mergeCell ref="B334:B335"/>
    <mergeCell ref="D334:D335"/>
    <mergeCell ref="E327:E332"/>
    <mergeCell ref="F327:F332"/>
    <mergeCell ref="B328:C328"/>
    <mergeCell ref="B329:B331"/>
    <mergeCell ref="G329:G330"/>
    <mergeCell ref="H329:H331"/>
    <mergeCell ref="B332:C332"/>
    <mergeCell ref="E334:E335"/>
    <mergeCell ref="F334:F335"/>
    <mergeCell ref="G334:G335"/>
    <mergeCell ref="B336:C336"/>
    <mergeCell ref="B337:C337"/>
    <mergeCell ref="B338:C338"/>
    <mergeCell ref="A339:C339"/>
    <mergeCell ref="A340:A344"/>
    <mergeCell ref="B340:C340"/>
    <mergeCell ref="B341:B344"/>
    <mergeCell ref="C341:C343"/>
    <mergeCell ref="D341:D344"/>
    <mergeCell ref="D353:D354"/>
    <mergeCell ref="E353:E354"/>
    <mergeCell ref="E341:E344"/>
    <mergeCell ref="F341:F344"/>
    <mergeCell ref="G341:G344"/>
    <mergeCell ref="A347:C347"/>
    <mergeCell ref="A348:C348"/>
    <mergeCell ref="A349:C349"/>
    <mergeCell ref="F353:F354"/>
    <mergeCell ref="G353:G354"/>
    <mergeCell ref="A358:C358"/>
    <mergeCell ref="A359:A360"/>
    <mergeCell ref="B359:C359"/>
    <mergeCell ref="B360:C360"/>
    <mergeCell ref="A350:A357"/>
    <mergeCell ref="B350:C350"/>
    <mergeCell ref="B351:C351"/>
    <mergeCell ref="B352:B357"/>
    <mergeCell ref="A361:C361"/>
    <mergeCell ref="A362:C362"/>
    <mergeCell ref="A363:C363"/>
    <mergeCell ref="A364:A366"/>
    <mergeCell ref="B364:C364"/>
    <mergeCell ref="B365:B366"/>
    <mergeCell ref="A370:C370"/>
    <mergeCell ref="D365:D366"/>
    <mergeCell ref="E365:E366"/>
    <mergeCell ref="F365:F366"/>
    <mergeCell ref="A367:C367"/>
    <mergeCell ref="A368:C368"/>
    <mergeCell ref="A369:C36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0.7109375" style="0" customWidth="1"/>
    <col min="2" max="2" width="60.00390625" style="0" customWidth="1"/>
    <col min="3" max="4" width="8.00390625" style="0" customWidth="1"/>
  </cols>
  <sheetData>
    <row r="1" spans="1:4" ht="12.75">
      <c r="A1" s="66"/>
      <c r="B1" s="1906" t="s">
        <v>1372</v>
      </c>
      <c r="C1" s="2349"/>
      <c r="D1" s="2349"/>
    </row>
    <row r="2" spans="1:4" ht="11.25" customHeight="1">
      <c r="A2" s="67"/>
      <c r="B2" s="1908" t="s">
        <v>509</v>
      </c>
      <c r="C2" s="1908"/>
      <c r="D2" s="2349"/>
    </row>
    <row r="3" spans="1:4" ht="12.75" customHeight="1">
      <c r="A3" s="68"/>
      <c r="B3" s="1908" t="s">
        <v>510</v>
      </c>
      <c r="C3" s="1908"/>
      <c r="D3" s="2349"/>
    </row>
    <row r="4" spans="1:4" ht="6" customHeight="1">
      <c r="A4" s="1906"/>
      <c r="B4" s="1906"/>
      <c r="C4" s="1906"/>
      <c r="D4" s="69"/>
    </row>
    <row r="5" spans="1:4" ht="12" customHeight="1">
      <c r="A5" s="69"/>
      <c r="B5" s="1908" t="s">
        <v>492</v>
      </c>
      <c r="C5" s="1908"/>
      <c r="D5" s="2349"/>
    </row>
    <row r="6" spans="1:4" ht="8.25" customHeight="1">
      <c r="A6" s="69"/>
      <c r="B6" s="70"/>
      <c r="C6" s="71"/>
      <c r="D6" s="69"/>
    </row>
    <row r="7" spans="1:4" ht="12.75" customHeight="1">
      <c r="A7" s="1895" t="s">
        <v>511</v>
      </c>
      <c r="B7" s="1895"/>
      <c r="C7" s="1895"/>
      <c r="D7" s="2349"/>
    </row>
    <row r="8" spans="1:4" ht="12.75" customHeight="1">
      <c r="A8" s="1895" t="s">
        <v>1373</v>
      </c>
      <c r="B8" s="1895"/>
      <c r="C8" s="1896"/>
      <c r="D8" s="2349"/>
    </row>
    <row r="9" spans="1:3" s="75" customFormat="1" ht="13.5" customHeight="1" thickBot="1">
      <c r="A9" s="69"/>
      <c r="B9" s="72"/>
      <c r="C9" s="73" t="s">
        <v>513</v>
      </c>
    </row>
    <row r="10" spans="1:4" s="75" customFormat="1" ht="19.5" customHeight="1">
      <c r="A10" s="1897" t="s">
        <v>514</v>
      </c>
      <c r="B10" s="1899" t="s">
        <v>515</v>
      </c>
      <c r="C10" s="2355" t="s">
        <v>1374</v>
      </c>
      <c r="D10" s="2356"/>
    </row>
    <row r="11" spans="1:4" s="75" customFormat="1" ht="24" customHeight="1" thickBot="1">
      <c r="A11" s="1898"/>
      <c r="B11" s="2354"/>
      <c r="C11" s="1076" t="s">
        <v>1375</v>
      </c>
      <c r="D11" s="1076" t="s">
        <v>1376</v>
      </c>
    </row>
    <row r="12" spans="1:4" s="75" customFormat="1" ht="29.25" customHeight="1" thickBot="1">
      <c r="A12" s="76" t="s">
        <v>517</v>
      </c>
      <c r="B12" s="77" t="s">
        <v>518</v>
      </c>
      <c r="C12" s="78">
        <f>C66+C180</f>
        <v>232575</v>
      </c>
      <c r="D12" s="78">
        <f>D66+D180</f>
        <v>239951</v>
      </c>
    </row>
    <row r="13" spans="1:4" s="75" customFormat="1" ht="15.75" customHeight="1" thickBot="1">
      <c r="A13" s="79"/>
      <c r="B13" s="80" t="s">
        <v>519</v>
      </c>
      <c r="C13" s="81">
        <f>C12/C263</f>
        <v>0.2971276826928027</v>
      </c>
      <c r="D13" s="81">
        <f>D12/D263</f>
        <v>0.3353458191306341</v>
      </c>
    </row>
    <row r="14" spans="1:4" s="75" customFormat="1" ht="24.75" customHeight="1" thickBot="1">
      <c r="A14" s="76" t="s">
        <v>520</v>
      </c>
      <c r="B14" s="82" t="s">
        <v>521</v>
      </c>
      <c r="C14" s="78">
        <f>C16</f>
        <v>92214</v>
      </c>
      <c r="D14" s="78">
        <f>D16</f>
        <v>96824</v>
      </c>
    </row>
    <row r="15" spans="1:4" s="75" customFormat="1" ht="15.75" customHeight="1">
      <c r="A15" s="83"/>
      <c r="B15" s="84" t="s">
        <v>522</v>
      </c>
      <c r="C15" s="85">
        <f>C14/C12</f>
        <v>0.3964914543695582</v>
      </c>
      <c r="D15" s="85">
        <f>D14/D12</f>
        <v>0.4035157177923826</v>
      </c>
    </row>
    <row r="16" spans="1:4" s="75" customFormat="1" ht="23.25" customHeight="1">
      <c r="A16" s="86" t="s">
        <v>523</v>
      </c>
      <c r="B16" s="87" t="s">
        <v>524</v>
      </c>
      <c r="C16" s="88">
        <f>C20+C21+C22+C23</f>
        <v>92214</v>
      </c>
      <c r="D16" s="88">
        <f>D20+D21+D22+D23</f>
        <v>96824</v>
      </c>
    </row>
    <row r="17" spans="1:4" s="75" customFormat="1" ht="15.75" customHeight="1">
      <c r="A17" s="1903" t="s">
        <v>525</v>
      </c>
      <c r="B17" s="89" t="s">
        <v>526</v>
      </c>
      <c r="C17" s="90">
        <f>C16-(C18+C19)</f>
        <v>69160.5</v>
      </c>
      <c r="D17" s="90">
        <f>D16-(D18+D19)</f>
        <v>72618</v>
      </c>
    </row>
    <row r="18" spans="1:4" s="75" customFormat="1" ht="13.5" customHeight="1">
      <c r="A18" s="1904"/>
      <c r="B18" s="91" t="s">
        <v>527</v>
      </c>
      <c r="C18" s="92">
        <f>ROUND(C16*5/20,1)</f>
        <v>23053.5</v>
      </c>
      <c r="D18" s="92">
        <f>ROUND(D16*5/20,1)</f>
        <v>24206</v>
      </c>
    </row>
    <row r="19" spans="1:4" s="75" customFormat="1" ht="12.75" customHeight="1">
      <c r="A19" s="1905"/>
      <c r="B19" s="93" t="s">
        <v>528</v>
      </c>
      <c r="C19" s="94">
        <f>ROUND(C16*0/20,1)</f>
        <v>0</v>
      </c>
      <c r="D19" s="94">
        <f>ROUND(D16*0/20,1)</f>
        <v>0</v>
      </c>
    </row>
    <row r="20" spans="1:4" s="75" customFormat="1" ht="50.25" customHeight="1">
      <c r="A20" s="95" t="s">
        <v>529</v>
      </c>
      <c r="B20" s="96" t="s">
        <v>530</v>
      </c>
      <c r="C20" s="97">
        <v>89714</v>
      </c>
      <c r="D20" s="97">
        <v>93924</v>
      </c>
    </row>
    <row r="21" spans="1:4" s="75" customFormat="1" ht="66.75" customHeight="1">
      <c r="A21" s="98" t="s">
        <v>531</v>
      </c>
      <c r="B21" s="96" t="s">
        <v>532</v>
      </c>
      <c r="C21" s="97">
        <v>1500</v>
      </c>
      <c r="D21" s="97">
        <v>1700</v>
      </c>
    </row>
    <row r="22" spans="1:4" s="75" customFormat="1" ht="32.25" customHeight="1">
      <c r="A22" s="95" t="s">
        <v>533</v>
      </c>
      <c r="B22" s="99" t="s">
        <v>534</v>
      </c>
      <c r="C22" s="97">
        <v>400</v>
      </c>
      <c r="D22" s="97">
        <v>500</v>
      </c>
    </row>
    <row r="23" spans="1:4" s="75" customFormat="1" ht="51" customHeight="1">
      <c r="A23" s="100" t="s">
        <v>535</v>
      </c>
      <c r="B23" s="101" t="s">
        <v>536</v>
      </c>
      <c r="C23" s="97">
        <v>600</v>
      </c>
      <c r="D23" s="97">
        <v>700</v>
      </c>
    </row>
    <row r="24" spans="1:4" s="75" customFormat="1" ht="30.75" customHeight="1" thickBot="1">
      <c r="A24" s="102" t="s">
        <v>537</v>
      </c>
      <c r="B24" s="103" t="s">
        <v>538</v>
      </c>
      <c r="C24" s="104">
        <f>C26</f>
        <v>2517</v>
      </c>
      <c r="D24" s="104">
        <f>D26</f>
        <v>2517</v>
      </c>
    </row>
    <row r="25" spans="1:4" s="75" customFormat="1" ht="18" customHeight="1">
      <c r="A25" s="105"/>
      <c r="B25" s="84" t="s">
        <v>522</v>
      </c>
      <c r="C25" s="85">
        <f>C24/C12</f>
        <v>0.010822315382134795</v>
      </c>
      <c r="D25" s="85">
        <f>D24/D12</f>
        <v>0.01048964163516718</v>
      </c>
    </row>
    <row r="26" spans="1:4" s="75" customFormat="1" ht="34.5" customHeight="1">
      <c r="A26" s="106" t="s">
        <v>539</v>
      </c>
      <c r="B26" s="107" t="s">
        <v>540</v>
      </c>
      <c r="C26" s="108">
        <f>C27+C29+C31+C33</f>
        <v>2517</v>
      </c>
      <c r="D26" s="108">
        <f>D27+D29+D31+D33</f>
        <v>2517</v>
      </c>
    </row>
    <row r="27" spans="1:4" s="75" customFormat="1" ht="39.75" customHeight="1">
      <c r="A27" s="109" t="s">
        <v>541</v>
      </c>
      <c r="B27" s="110" t="s">
        <v>542</v>
      </c>
      <c r="C27" s="111">
        <f>C28</f>
        <v>2517</v>
      </c>
      <c r="D27" s="111">
        <f>D28</f>
        <v>2517</v>
      </c>
    </row>
    <row r="28" spans="1:4" s="75" customFormat="1" ht="62.25" customHeight="1">
      <c r="A28" s="112" t="s">
        <v>543</v>
      </c>
      <c r="B28" s="101" t="s">
        <v>544</v>
      </c>
      <c r="C28" s="97">
        <v>2517</v>
      </c>
      <c r="D28" s="97">
        <v>2517</v>
      </c>
    </row>
    <row r="29" spans="1:4" s="75" customFormat="1" ht="56.25" customHeight="1">
      <c r="A29" s="109" t="s">
        <v>545</v>
      </c>
      <c r="B29" s="113" t="s">
        <v>546</v>
      </c>
      <c r="C29" s="114">
        <f>C30</f>
        <v>0</v>
      </c>
      <c r="D29" s="114">
        <f>D30</f>
        <v>0</v>
      </c>
    </row>
    <row r="30" spans="1:4" s="75" customFormat="1" ht="72.75" customHeight="1">
      <c r="A30" s="112" t="s">
        <v>547</v>
      </c>
      <c r="B30" s="115" t="s">
        <v>548</v>
      </c>
      <c r="C30" s="116"/>
      <c r="D30" s="116"/>
    </row>
    <row r="31" spans="1:4" s="75" customFormat="1" ht="36.75" customHeight="1">
      <c r="A31" s="109" t="s">
        <v>549</v>
      </c>
      <c r="B31" s="113" t="s">
        <v>550</v>
      </c>
      <c r="C31" s="114">
        <f>C32</f>
        <v>0</v>
      </c>
      <c r="D31" s="114">
        <f>D32</f>
        <v>0</v>
      </c>
    </row>
    <row r="32" spans="1:4" s="75" customFormat="1" ht="58.5" customHeight="1">
      <c r="A32" s="112" t="s">
        <v>551</v>
      </c>
      <c r="B32" s="115" t="s">
        <v>552</v>
      </c>
      <c r="C32" s="116"/>
      <c r="D32" s="116"/>
    </row>
    <row r="33" spans="1:4" s="75" customFormat="1" ht="39" customHeight="1">
      <c r="A33" s="117" t="s">
        <v>553</v>
      </c>
      <c r="B33" s="110" t="s">
        <v>554</v>
      </c>
      <c r="C33" s="111">
        <f>C34</f>
        <v>0</v>
      </c>
      <c r="D33" s="111">
        <f>D34</f>
        <v>0</v>
      </c>
    </row>
    <row r="34" spans="1:4" s="75" customFormat="1" ht="58.5" customHeight="1" thickBot="1">
      <c r="A34" s="118" t="s">
        <v>555</v>
      </c>
      <c r="B34" s="119" t="s">
        <v>556</v>
      </c>
      <c r="C34" s="120"/>
      <c r="D34" s="120"/>
    </row>
    <row r="35" spans="1:4" s="75" customFormat="1" ht="29.25" customHeight="1" thickBot="1">
      <c r="A35" s="76" t="s">
        <v>557</v>
      </c>
      <c r="B35" s="121" t="s">
        <v>558</v>
      </c>
      <c r="C35" s="122">
        <f>C37+C40+C43</f>
        <v>30406</v>
      </c>
      <c r="D35" s="122">
        <f>D37+D40+D43</f>
        <v>31084</v>
      </c>
    </row>
    <row r="36" spans="1:4" s="75" customFormat="1" ht="15.75" customHeight="1">
      <c r="A36" s="105"/>
      <c r="B36" s="84" t="s">
        <v>522</v>
      </c>
      <c r="C36" s="85">
        <f>C35/C12</f>
        <v>0.13073632161668278</v>
      </c>
      <c r="D36" s="85">
        <f>D35/D12</f>
        <v>0.1295431150526566</v>
      </c>
    </row>
    <row r="37" spans="1:4" s="75" customFormat="1" ht="27" customHeight="1">
      <c r="A37" s="123" t="s">
        <v>559</v>
      </c>
      <c r="B37" s="124" t="s">
        <v>143</v>
      </c>
      <c r="C37" s="125">
        <f>C38+C39</f>
        <v>27106</v>
      </c>
      <c r="D37" s="125">
        <f>D38+D39</f>
        <v>27784</v>
      </c>
    </row>
    <row r="38" spans="1:4" s="75" customFormat="1" ht="19.5" customHeight="1">
      <c r="A38" s="126" t="s">
        <v>560</v>
      </c>
      <c r="B38" s="127" t="s">
        <v>561</v>
      </c>
      <c r="C38" s="128">
        <v>27106</v>
      </c>
      <c r="D38" s="128">
        <v>27784</v>
      </c>
    </row>
    <row r="39" spans="1:4" s="75" customFormat="1" ht="21.75" customHeight="1">
      <c r="A39" s="129" t="s">
        <v>562</v>
      </c>
      <c r="B39" s="130" t="s">
        <v>563</v>
      </c>
      <c r="C39" s="116"/>
      <c r="D39" s="116"/>
    </row>
    <row r="40" spans="1:4" s="75" customFormat="1" ht="21.75" customHeight="1">
      <c r="A40" s="131" t="s">
        <v>564</v>
      </c>
      <c r="B40" s="132" t="s">
        <v>565</v>
      </c>
      <c r="C40" s="133">
        <f>C41+C42</f>
        <v>300</v>
      </c>
      <c r="D40" s="133">
        <f>D41+D42</f>
        <v>300</v>
      </c>
    </row>
    <row r="41" spans="1:4" s="75" customFormat="1" ht="19.5" customHeight="1">
      <c r="A41" s="131" t="s">
        <v>566</v>
      </c>
      <c r="B41" s="134" t="s">
        <v>567</v>
      </c>
      <c r="C41" s="135">
        <v>300</v>
      </c>
      <c r="D41" s="135">
        <v>300</v>
      </c>
    </row>
    <row r="42" spans="1:4" s="75" customFormat="1" ht="24.75" customHeight="1">
      <c r="A42" s="136" t="s">
        <v>568</v>
      </c>
      <c r="B42" s="137" t="s">
        <v>569</v>
      </c>
      <c r="C42" s="138"/>
      <c r="D42" s="138"/>
    </row>
    <row r="43" spans="1:4" s="75" customFormat="1" ht="25.5" customHeight="1">
      <c r="A43" s="123" t="s">
        <v>570</v>
      </c>
      <c r="B43" s="124" t="s">
        <v>571</v>
      </c>
      <c r="C43" s="125">
        <f>C44</f>
        <v>3000</v>
      </c>
      <c r="D43" s="125">
        <f>D44</f>
        <v>3000</v>
      </c>
    </row>
    <row r="44" spans="1:4" s="75" customFormat="1" ht="25.5" customHeight="1">
      <c r="A44" s="129" t="s">
        <v>572</v>
      </c>
      <c r="B44" s="130" t="s">
        <v>573</v>
      </c>
      <c r="C44" s="116">
        <v>3000</v>
      </c>
      <c r="D44" s="116">
        <v>3000</v>
      </c>
    </row>
    <row r="45" spans="1:4" s="75" customFormat="1" ht="26.25" customHeight="1" thickBot="1">
      <c r="A45" s="102" t="s">
        <v>574</v>
      </c>
      <c r="B45" s="139" t="s">
        <v>575</v>
      </c>
      <c r="C45" s="140">
        <f>C47+C49</f>
        <v>41600</v>
      </c>
      <c r="D45" s="140">
        <f>D47+D49</f>
        <v>42700</v>
      </c>
    </row>
    <row r="46" spans="1:4" s="75" customFormat="1" ht="16.5" customHeight="1">
      <c r="A46" s="105"/>
      <c r="B46" s="84" t="s">
        <v>522</v>
      </c>
      <c r="C46" s="85">
        <f>C45/C12</f>
        <v>0.17886703214016983</v>
      </c>
      <c r="D46" s="85">
        <f>D45/D12</f>
        <v>0.17795299873724219</v>
      </c>
    </row>
    <row r="47" spans="1:4" s="75" customFormat="1" ht="24" customHeight="1">
      <c r="A47" s="86" t="s">
        <v>576</v>
      </c>
      <c r="B47" s="141" t="s">
        <v>577</v>
      </c>
      <c r="C47" s="88">
        <f>C48</f>
        <v>6500</v>
      </c>
      <c r="D47" s="88">
        <f>D48</f>
        <v>7600</v>
      </c>
    </row>
    <row r="48" spans="1:4" s="75" customFormat="1" ht="30" customHeight="1">
      <c r="A48" s="86" t="s">
        <v>578</v>
      </c>
      <c r="B48" s="142" t="s">
        <v>579</v>
      </c>
      <c r="C48" s="143">
        <v>6500</v>
      </c>
      <c r="D48" s="143">
        <v>7600</v>
      </c>
    </row>
    <row r="49" spans="1:4" s="75" customFormat="1" ht="24" customHeight="1">
      <c r="A49" s="95" t="s">
        <v>580</v>
      </c>
      <c r="B49" s="144" t="s">
        <v>581</v>
      </c>
      <c r="C49" s="108">
        <f>C50+C53</f>
        <v>35100</v>
      </c>
      <c r="D49" s="108">
        <f>D50+D53</f>
        <v>35100</v>
      </c>
    </row>
    <row r="50" spans="1:4" s="75" customFormat="1" ht="25.5" customHeight="1">
      <c r="A50" s="145" t="s">
        <v>582</v>
      </c>
      <c r="B50" s="146" t="s">
        <v>583</v>
      </c>
      <c r="C50" s="114">
        <f>C51</f>
        <v>24200</v>
      </c>
      <c r="D50" s="114">
        <f>D51</f>
        <v>24200</v>
      </c>
    </row>
    <row r="51" spans="1:4" s="75" customFormat="1" ht="30" customHeight="1">
      <c r="A51" s="147" t="s">
        <v>584</v>
      </c>
      <c r="B51" s="148" t="s">
        <v>585</v>
      </c>
      <c r="C51" s="116">
        <v>24200</v>
      </c>
      <c r="D51" s="116">
        <v>24200</v>
      </c>
    </row>
    <row r="52" spans="1:4" s="75" customFormat="1" ht="21" customHeight="1">
      <c r="A52" s="145" t="s">
        <v>586</v>
      </c>
      <c r="B52" s="146" t="s">
        <v>587</v>
      </c>
      <c r="C52" s="114">
        <f>C53</f>
        <v>10900</v>
      </c>
      <c r="D52" s="114">
        <f>D53</f>
        <v>10900</v>
      </c>
    </row>
    <row r="53" spans="1:4" s="75" customFormat="1" ht="31.5" customHeight="1" thickBot="1">
      <c r="A53" s="149" t="s">
        <v>588</v>
      </c>
      <c r="B53" s="150" t="s">
        <v>589</v>
      </c>
      <c r="C53" s="120">
        <v>10900</v>
      </c>
      <c r="D53" s="120">
        <v>10900</v>
      </c>
    </row>
    <row r="54" spans="1:4" s="75" customFormat="1" ht="31.5" customHeight="1">
      <c r="A54" s="151"/>
      <c r="B54" s="152"/>
      <c r="C54" s="153"/>
      <c r="D54" s="153"/>
    </row>
    <row r="55" spans="1:4" s="75" customFormat="1" ht="96" customHeight="1">
      <c r="A55" s="154"/>
      <c r="B55" s="155"/>
      <c r="C55" s="156"/>
      <c r="D55" s="156"/>
    </row>
    <row r="56" spans="1:4" s="75" customFormat="1" ht="29.25" customHeight="1" thickBot="1">
      <c r="A56" s="102" t="s">
        <v>590</v>
      </c>
      <c r="B56" s="157" t="s">
        <v>591</v>
      </c>
      <c r="C56" s="140">
        <f>C58+C60</f>
        <v>6700</v>
      </c>
      <c r="D56" s="140">
        <f>D58+D60</f>
        <v>6700</v>
      </c>
    </row>
    <row r="57" spans="1:4" s="75" customFormat="1" ht="15.75" customHeight="1">
      <c r="A57" s="105"/>
      <c r="B57" s="84" t="s">
        <v>522</v>
      </c>
      <c r="C57" s="85">
        <f>C56/C12</f>
        <v>0.028807911426421584</v>
      </c>
      <c r="D57" s="85">
        <f>D56/D12</f>
        <v>0.027922367483361188</v>
      </c>
    </row>
    <row r="58" spans="1:4" s="75" customFormat="1" ht="24.75" customHeight="1">
      <c r="A58" s="158" t="s">
        <v>592</v>
      </c>
      <c r="B58" s="159" t="s">
        <v>593</v>
      </c>
      <c r="C58" s="160">
        <f>SUM(C59)</f>
        <v>6700</v>
      </c>
      <c r="D58" s="160">
        <f>SUM(D59)</f>
        <v>6700</v>
      </c>
    </row>
    <row r="59" spans="1:4" s="75" customFormat="1" ht="30" customHeight="1">
      <c r="A59" s="161" t="s">
        <v>594</v>
      </c>
      <c r="B59" s="162" t="s">
        <v>595</v>
      </c>
      <c r="C59" s="163">
        <v>6700</v>
      </c>
      <c r="D59" s="163">
        <v>6700</v>
      </c>
    </row>
    <row r="60" spans="1:4" s="75" customFormat="1" ht="25.5" customHeight="1">
      <c r="A60" s="164" t="s">
        <v>596</v>
      </c>
      <c r="B60" s="165" t="s">
        <v>597</v>
      </c>
      <c r="C60" s="166">
        <f>C61+C63</f>
        <v>0</v>
      </c>
      <c r="D60" s="166">
        <f>D61+D63</f>
        <v>0</v>
      </c>
    </row>
    <row r="61" spans="1:4" s="75" customFormat="1" ht="17.25" customHeight="1">
      <c r="A61" s="167" t="s">
        <v>598</v>
      </c>
      <c r="B61" s="168" t="s">
        <v>599</v>
      </c>
      <c r="C61" s="169">
        <f>C62</f>
        <v>0</v>
      </c>
      <c r="D61" s="169">
        <f>D62</f>
        <v>0</v>
      </c>
    </row>
    <row r="62" spans="1:4" s="75" customFormat="1" ht="21.75" customHeight="1">
      <c r="A62" s="167" t="s">
        <v>600</v>
      </c>
      <c r="B62" s="170" t="s">
        <v>601</v>
      </c>
      <c r="C62" s="171"/>
      <c r="D62" s="171"/>
    </row>
    <row r="63" spans="1:4" s="75" customFormat="1" ht="31.5" customHeight="1">
      <c r="A63" s="167" t="s">
        <v>602</v>
      </c>
      <c r="B63" s="168" t="s">
        <v>603</v>
      </c>
      <c r="C63" s="169">
        <f>C65</f>
        <v>0</v>
      </c>
      <c r="D63" s="169">
        <f>D65</f>
        <v>0</v>
      </c>
    </row>
    <row r="64" spans="1:4" s="75" customFormat="1" ht="45.75" customHeight="1">
      <c r="A64" s="167" t="s">
        <v>604</v>
      </c>
      <c r="B64" s="172" t="s">
        <v>605</v>
      </c>
      <c r="C64" s="169">
        <f>C65</f>
        <v>0</v>
      </c>
      <c r="D64" s="169">
        <f>D65</f>
        <v>0</v>
      </c>
    </row>
    <row r="65" spans="1:4" s="75" customFormat="1" ht="48.75" customHeight="1" thickBot="1">
      <c r="A65" s="173" t="s">
        <v>606</v>
      </c>
      <c r="B65" s="170" t="s">
        <v>605</v>
      </c>
      <c r="C65" s="174">
        <v>0</v>
      </c>
      <c r="D65" s="174">
        <v>0</v>
      </c>
    </row>
    <row r="66" spans="1:4" s="75" customFormat="1" ht="25.5" customHeight="1" thickBot="1">
      <c r="A66" s="1889" t="s">
        <v>607</v>
      </c>
      <c r="B66" s="1890"/>
      <c r="C66" s="175">
        <f>C14+C24+C35+C45+C56</f>
        <v>173437</v>
      </c>
      <c r="D66" s="175">
        <f>D14+D24+D35+D45+D56</f>
        <v>179825</v>
      </c>
    </row>
    <row r="67" spans="1:4" s="75" customFormat="1" ht="17.25" customHeight="1">
      <c r="A67" s="1887"/>
      <c r="B67" s="176" t="s">
        <v>608</v>
      </c>
      <c r="C67" s="177">
        <f>C66/C263</f>
        <v>0.22157555155623618</v>
      </c>
      <c r="D67" s="177">
        <f>D66/D263</f>
        <v>0.2513161517358389</v>
      </c>
    </row>
    <row r="68" spans="1:4" s="75" customFormat="1" ht="18" customHeight="1">
      <c r="A68" s="1888"/>
      <c r="B68" s="178" t="s">
        <v>522</v>
      </c>
      <c r="C68" s="179">
        <f>C66/C12</f>
        <v>0.7457250349349672</v>
      </c>
      <c r="D68" s="179">
        <f>D66/D12</f>
        <v>0.7494238407008097</v>
      </c>
    </row>
    <row r="69" spans="1:4" s="75" customFormat="1" ht="30" customHeight="1">
      <c r="A69" s="180"/>
      <c r="B69" s="181"/>
      <c r="C69" s="182"/>
      <c r="D69" s="182"/>
    </row>
    <row r="70" spans="1:4" s="75" customFormat="1" ht="33.75" customHeight="1" thickBot="1">
      <c r="A70" s="183"/>
      <c r="B70" s="184"/>
      <c r="C70" s="185"/>
      <c r="D70" s="185"/>
    </row>
    <row r="71" spans="1:4" s="75" customFormat="1" ht="29.25" customHeight="1" thickBot="1">
      <c r="A71" s="186" t="s">
        <v>609</v>
      </c>
      <c r="B71" s="82" t="s">
        <v>610</v>
      </c>
      <c r="C71" s="122">
        <f>C73+C86+C90</f>
        <v>25024</v>
      </c>
      <c r="D71" s="122">
        <f>D73+D86+D90</f>
        <v>24739</v>
      </c>
    </row>
    <row r="72" spans="1:4" s="75" customFormat="1" ht="18" customHeight="1">
      <c r="A72" s="105"/>
      <c r="B72" s="84" t="s">
        <v>522</v>
      </c>
      <c r="C72" s="85">
        <f>C71/C12</f>
        <v>0.10759539933354832</v>
      </c>
      <c r="D72" s="85">
        <f>D71/D12</f>
        <v>0.10310021629416005</v>
      </c>
    </row>
    <row r="73" spans="1:4" s="75" customFormat="1" ht="45.75" customHeight="1">
      <c r="A73" s="187" t="s">
        <v>611</v>
      </c>
      <c r="B73" s="188" t="s">
        <v>612</v>
      </c>
      <c r="C73" s="189">
        <f>C74+C82+C84</f>
        <v>21249</v>
      </c>
      <c r="D73" s="189">
        <f>D74+D82+D84</f>
        <v>21249</v>
      </c>
    </row>
    <row r="74" spans="1:4" s="75" customFormat="1" ht="18.75" customHeight="1">
      <c r="A74" s="86"/>
      <c r="B74" s="190" t="s">
        <v>613</v>
      </c>
      <c r="C74" s="191">
        <f>C75+C78+C80</f>
        <v>18800</v>
      </c>
      <c r="D74" s="191">
        <f>D75+D78+D80</f>
        <v>18800</v>
      </c>
    </row>
    <row r="75" spans="1:4" s="75" customFormat="1" ht="34.5" customHeight="1">
      <c r="A75" s="145" t="s">
        <v>614</v>
      </c>
      <c r="B75" s="192" t="s">
        <v>615</v>
      </c>
      <c r="C75" s="166">
        <f>C76+C77</f>
        <v>16167</v>
      </c>
      <c r="D75" s="166">
        <f>D76+D77</f>
        <v>16167</v>
      </c>
    </row>
    <row r="76" spans="1:4" s="75" customFormat="1" ht="45" customHeight="1">
      <c r="A76" s="167" t="s">
        <v>616</v>
      </c>
      <c r="B76" s="193" t="s">
        <v>617</v>
      </c>
      <c r="C76" s="171">
        <v>13210</v>
      </c>
      <c r="D76" s="171">
        <v>13210</v>
      </c>
    </row>
    <row r="77" spans="1:4" s="75" customFormat="1" ht="45" customHeight="1">
      <c r="A77" s="147" t="s">
        <v>618</v>
      </c>
      <c r="B77" s="194" t="s">
        <v>619</v>
      </c>
      <c r="C77" s="171">
        <v>2957</v>
      </c>
      <c r="D77" s="171">
        <v>2957</v>
      </c>
    </row>
    <row r="78" spans="1:4" s="75" customFormat="1" ht="46.5" customHeight="1">
      <c r="A78" s="145" t="s">
        <v>620</v>
      </c>
      <c r="B78" s="195" t="s">
        <v>621</v>
      </c>
      <c r="C78" s="191">
        <f>SUM(C79)</f>
        <v>2083</v>
      </c>
      <c r="D78" s="191">
        <f>SUM(D79)</f>
        <v>2083</v>
      </c>
    </row>
    <row r="79" spans="1:4" s="75" customFormat="1" ht="33.75" customHeight="1">
      <c r="A79" s="147" t="s">
        <v>622</v>
      </c>
      <c r="B79" s="148" t="s">
        <v>623</v>
      </c>
      <c r="C79" s="196">
        <v>2083</v>
      </c>
      <c r="D79" s="196">
        <v>2083</v>
      </c>
    </row>
    <row r="80" spans="1:4" s="75" customFormat="1" ht="22.5" customHeight="1">
      <c r="A80" s="197" t="s">
        <v>624</v>
      </c>
      <c r="B80" s="198" t="s">
        <v>625</v>
      </c>
      <c r="C80" s="191">
        <f>SUM(C81)</f>
        <v>550</v>
      </c>
      <c r="D80" s="191">
        <f>SUM(D81)</f>
        <v>550</v>
      </c>
    </row>
    <row r="81" spans="1:4" s="75" customFormat="1" ht="33" customHeight="1">
      <c r="A81" s="199" t="s">
        <v>626</v>
      </c>
      <c r="B81" s="200" t="s">
        <v>627</v>
      </c>
      <c r="C81" s="196">
        <v>550</v>
      </c>
      <c r="D81" s="196">
        <v>550</v>
      </c>
    </row>
    <row r="82" spans="1:4" s="75" customFormat="1" ht="34.5" customHeight="1">
      <c r="A82" s="201" t="s">
        <v>628</v>
      </c>
      <c r="B82" s="202" t="s">
        <v>629</v>
      </c>
      <c r="C82" s="191">
        <f>C83</f>
        <v>399</v>
      </c>
      <c r="D82" s="191">
        <f>D83</f>
        <v>399</v>
      </c>
    </row>
    <row r="83" spans="1:4" s="75" customFormat="1" ht="34.5" customHeight="1">
      <c r="A83" s="203" t="s">
        <v>630</v>
      </c>
      <c r="B83" s="127" t="s">
        <v>631</v>
      </c>
      <c r="C83" s="171">
        <v>399</v>
      </c>
      <c r="D83" s="171">
        <v>399</v>
      </c>
    </row>
    <row r="84" spans="1:4" s="75" customFormat="1" ht="24.75" customHeight="1">
      <c r="A84" s="201" t="s">
        <v>632</v>
      </c>
      <c r="B84" s="202" t="s">
        <v>633</v>
      </c>
      <c r="C84" s="191">
        <f>C85</f>
        <v>2050</v>
      </c>
      <c r="D84" s="191">
        <f>D85</f>
        <v>2050</v>
      </c>
    </row>
    <row r="85" spans="1:4" s="75" customFormat="1" ht="23.25" customHeight="1">
      <c r="A85" s="203" t="s">
        <v>634</v>
      </c>
      <c r="B85" s="127" t="s">
        <v>635</v>
      </c>
      <c r="C85" s="171">
        <v>2050</v>
      </c>
      <c r="D85" s="171">
        <v>2050</v>
      </c>
    </row>
    <row r="86" spans="1:4" s="75" customFormat="1" ht="18.75" customHeight="1">
      <c r="A86" s="204" t="s">
        <v>636</v>
      </c>
      <c r="B86" s="205" t="s">
        <v>637</v>
      </c>
      <c r="C86" s="206">
        <f>C87</f>
        <v>507</v>
      </c>
      <c r="D86" s="206">
        <f>D87</f>
        <v>535</v>
      </c>
    </row>
    <row r="87" spans="1:4" s="75" customFormat="1" ht="26.25" customHeight="1">
      <c r="A87" s="201" t="s">
        <v>638</v>
      </c>
      <c r="B87" s="207" t="s">
        <v>639</v>
      </c>
      <c r="C87" s="191">
        <f>C88+C89</f>
        <v>507</v>
      </c>
      <c r="D87" s="191">
        <f>D88+D89</f>
        <v>535</v>
      </c>
    </row>
    <row r="88" spans="1:4" s="75" customFormat="1" ht="35.25" customHeight="1">
      <c r="A88" s="203" t="s">
        <v>640</v>
      </c>
      <c r="B88" s="208" t="s">
        <v>641</v>
      </c>
      <c r="C88" s="171">
        <v>507</v>
      </c>
      <c r="D88" s="171">
        <v>535</v>
      </c>
    </row>
    <row r="89" spans="1:4" s="75" customFormat="1" ht="46.5" customHeight="1">
      <c r="A89" s="209" t="s">
        <v>642</v>
      </c>
      <c r="B89" s="210" t="s">
        <v>643</v>
      </c>
      <c r="C89" s="196">
        <v>0</v>
      </c>
      <c r="D89" s="196">
        <v>0</v>
      </c>
    </row>
    <row r="90" spans="1:4" s="75" customFormat="1" ht="41.25" customHeight="1">
      <c r="A90" s="204" t="s">
        <v>644</v>
      </c>
      <c r="B90" s="205" t="s">
        <v>645</v>
      </c>
      <c r="C90" s="211">
        <f>C91+C93</f>
        <v>3268</v>
      </c>
      <c r="D90" s="211">
        <f>D91+D93</f>
        <v>2955</v>
      </c>
    </row>
    <row r="91" spans="1:4" s="75" customFormat="1" ht="24.75" customHeight="1">
      <c r="A91" s="212" t="s">
        <v>646</v>
      </c>
      <c r="B91" s="213" t="s">
        <v>647</v>
      </c>
      <c r="C91" s="160">
        <f>C92</f>
        <v>0</v>
      </c>
      <c r="D91" s="160">
        <f>D92</f>
        <v>0</v>
      </c>
    </row>
    <row r="92" spans="1:4" s="75" customFormat="1" ht="21.75" customHeight="1">
      <c r="A92" s="203" t="s">
        <v>648</v>
      </c>
      <c r="B92" s="214" t="s">
        <v>649</v>
      </c>
      <c r="C92" s="163">
        <v>0</v>
      </c>
      <c r="D92" s="163">
        <v>0</v>
      </c>
    </row>
    <row r="93" spans="1:4" s="75" customFormat="1" ht="44.25" customHeight="1">
      <c r="A93" s="197" t="s">
        <v>650</v>
      </c>
      <c r="B93" s="215" t="s">
        <v>651</v>
      </c>
      <c r="C93" s="166">
        <f>C94</f>
        <v>3268</v>
      </c>
      <c r="D93" s="166">
        <f>D94</f>
        <v>2955</v>
      </c>
    </row>
    <row r="94" spans="1:4" s="75" customFormat="1" ht="33" customHeight="1" thickBot="1">
      <c r="A94" s="216" t="s">
        <v>652</v>
      </c>
      <c r="B94" s="217" t="s">
        <v>653</v>
      </c>
      <c r="C94" s="218">
        <v>3268</v>
      </c>
      <c r="D94" s="218">
        <v>2955</v>
      </c>
    </row>
    <row r="95" spans="1:4" s="75" customFormat="1" ht="22.5" customHeight="1" thickBot="1">
      <c r="A95" s="186" t="s">
        <v>654</v>
      </c>
      <c r="B95" s="219" t="s">
        <v>655</v>
      </c>
      <c r="C95" s="220">
        <f>C97</f>
        <v>440</v>
      </c>
      <c r="D95" s="220">
        <f>D97</f>
        <v>455</v>
      </c>
    </row>
    <row r="96" spans="1:4" s="75" customFormat="1" ht="15.75" customHeight="1">
      <c r="A96" s="221"/>
      <c r="B96" s="84" t="s">
        <v>522</v>
      </c>
      <c r="C96" s="85">
        <f>C95/C12</f>
        <v>0.001891862839944104</v>
      </c>
      <c r="D96" s="85">
        <f>D95/D12</f>
        <v>0.0018962204783476626</v>
      </c>
    </row>
    <row r="97" spans="1:4" s="75" customFormat="1" ht="18" customHeight="1">
      <c r="A97" s="222" t="s">
        <v>656</v>
      </c>
      <c r="B97" s="223" t="s">
        <v>657</v>
      </c>
      <c r="C97" s="108">
        <f>C98+C99+C100+C101</f>
        <v>440</v>
      </c>
      <c r="D97" s="108">
        <f>D98+D99+D100+D101</f>
        <v>455</v>
      </c>
    </row>
    <row r="98" spans="1:4" s="75" customFormat="1" ht="24.75" customHeight="1">
      <c r="A98" s="164" t="s">
        <v>658</v>
      </c>
      <c r="B98" s="224" t="s">
        <v>659</v>
      </c>
      <c r="C98" s="225">
        <v>100</v>
      </c>
      <c r="D98" s="225">
        <v>105</v>
      </c>
    </row>
    <row r="99" spans="1:4" s="75" customFormat="1" ht="21.75" customHeight="1">
      <c r="A99" s="167" t="s">
        <v>660</v>
      </c>
      <c r="B99" s="226" t="s">
        <v>661</v>
      </c>
      <c r="C99" s="128"/>
      <c r="D99" s="128"/>
    </row>
    <row r="100" spans="1:4" s="75" customFormat="1" ht="15.75" customHeight="1">
      <c r="A100" s="167" t="s">
        <v>662</v>
      </c>
      <c r="B100" s="208" t="s">
        <v>663</v>
      </c>
      <c r="C100" s="128"/>
      <c r="D100" s="128"/>
    </row>
    <row r="101" spans="1:4" s="75" customFormat="1" ht="18" customHeight="1">
      <c r="A101" s="161" t="s">
        <v>664</v>
      </c>
      <c r="B101" s="208" t="s">
        <v>665</v>
      </c>
      <c r="C101" s="227">
        <f>C102+C103</f>
        <v>340</v>
      </c>
      <c r="D101" s="227">
        <f>D102+D103</f>
        <v>350</v>
      </c>
    </row>
    <row r="102" spans="1:4" s="75" customFormat="1" ht="16.5" customHeight="1">
      <c r="A102" s="161" t="s">
        <v>666</v>
      </c>
      <c r="B102" s="208" t="s">
        <v>667</v>
      </c>
      <c r="C102" s="128">
        <v>160</v>
      </c>
      <c r="D102" s="128">
        <v>165</v>
      </c>
    </row>
    <row r="103" spans="1:4" s="75" customFormat="1" ht="18" customHeight="1" thickBot="1">
      <c r="A103" s="161" t="s">
        <v>668</v>
      </c>
      <c r="B103" s="228" t="s">
        <v>669</v>
      </c>
      <c r="C103" s="120">
        <v>180</v>
      </c>
      <c r="D103" s="120">
        <v>185</v>
      </c>
    </row>
    <row r="104" spans="1:4" s="75" customFormat="1" ht="23.25" customHeight="1" thickBot="1">
      <c r="A104" s="186" t="s">
        <v>670</v>
      </c>
      <c r="B104" s="219" t="s">
        <v>671</v>
      </c>
      <c r="C104" s="122">
        <f>C106+C109</f>
        <v>26718</v>
      </c>
      <c r="D104" s="122">
        <f>D106+D109</f>
        <v>27923</v>
      </c>
    </row>
    <row r="105" spans="1:4" s="75" customFormat="1" ht="17.25" customHeight="1">
      <c r="A105" s="221"/>
      <c r="B105" s="84" t="s">
        <v>522</v>
      </c>
      <c r="C105" s="85">
        <f>C104/C12</f>
        <v>0.11487907126733311</v>
      </c>
      <c r="D105" s="85">
        <f>D104/D12</f>
        <v>0.11636959212505886</v>
      </c>
    </row>
    <row r="106" spans="1:4" s="75" customFormat="1" ht="21.75" customHeight="1">
      <c r="A106" s="95" t="s">
        <v>672</v>
      </c>
      <c r="B106" s="107" t="s">
        <v>673</v>
      </c>
      <c r="C106" s="108">
        <f>C107</f>
        <v>0</v>
      </c>
      <c r="D106" s="108">
        <f>D107</f>
        <v>0</v>
      </c>
    </row>
    <row r="107" spans="1:4" s="75" customFormat="1" ht="26.25" customHeight="1">
      <c r="A107" s="197" t="s">
        <v>674</v>
      </c>
      <c r="B107" s="229" t="s">
        <v>675</v>
      </c>
      <c r="C107" s="125">
        <f>C108</f>
        <v>0</v>
      </c>
      <c r="D107" s="125">
        <f>D108</f>
        <v>0</v>
      </c>
    </row>
    <row r="108" spans="1:4" s="75" customFormat="1" ht="33.75" customHeight="1">
      <c r="A108" s="230" t="s">
        <v>676</v>
      </c>
      <c r="B108" s="231" t="s">
        <v>677</v>
      </c>
      <c r="C108" s="116"/>
      <c r="D108" s="116"/>
    </row>
    <row r="109" spans="1:4" s="75" customFormat="1" ht="22.5" customHeight="1">
      <c r="A109" s="95" t="s">
        <v>678</v>
      </c>
      <c r="B109" s="232" t="s">
        <v>679</v>
      </c>
      <c r="C109" s="108">
        <f>C110+C112</f>
        <v>26718</v>
      </c>
      <c r="D109" s="108">
        <f>D110+D112</f>
        <v>27923</v>
      </c>
    </row>
    <row r="110" spans="1:4" s="75" customFormat="1" ht="24" customHeight="1">
      <c r="A110" s="233" t="s">
        <v>680</v>
      </c>
      <c r="B110" s="234" t="s">
        <v>681</v>
      </c>
      <c r="C110" s="125">
        <f>C111</f>
        <v>330</v>
      </c>
      <c r="D110" s="125">
        <f>D111</f>
        <v>340</v>
      </c>
    </row>
    <row r="111" spans="1:5" s="75" customFormat="1" ht="24.75" customHeight="1">
      <c r="A111" s="235" t="s">
        <v>682</v>
      </c>
      <c r="B111" s="236" t="s">
        <v>683</v>
      </c>
      <c r="C111" s="116">
        <v>330</v>
      </c>
      <c r="D111" s="116">
        <v>340</v>
      </c>
      <c r="E111" s="74"/>
    </row>
    <row r="112" spans="1:4" s="75" customFormat="1" ht="18" customHeight="1">
      <c r="A112" s="197" t="s">
        <v>684</v>
      </c>
      <c r="B112" s="237" t="s">
        <v>685</v>
      </c>
      <c r="C112" s="133">
        <f>C113+C114+C115</f>
        <v>26388</v>
      </c>
      <c r="D112" s="133">
        <f>D113+D114+D115</f>
        <v>27583</v>
      </c>
    </row>
    <row r="113" spans="1:4" s="75" customFormat="1" ht="24" customHeight="1">
      <c r="A113" s="238" t="s">
        <v>686</v>
      </c>
      <c r="B113" s="239" t="s">
        <v>687</v>
      </c>
      <c r="C113" s="128">
        <v>26388</v>
      </c>
      <c r="D113" s="128">
        <v>27583</v>
      </c>
    </row>
    <row r="114" spans="1:4" s="75" customFormat="1" ht="15" customHeight="1">
      <c r="A114" s="230" t="s">
        <v>688</v>
      </c>
      <c r="B114" s="240" t="s">
        <v>689</v>
      </c>
      <c r="C114" s="241">
        <v>0</v>
      </c>
      <c r="D114" s="241">
        <v>0</v>
      </c>
    </row>
    <row r="115" spans="1:4" s="75" customFormat="1" ht="23.25" customHeight="1" thickBot="1">
      <c r="A115" s="216" t="s">
        <v>690</v>
      </c>
      <c r="B115" s="242" t="s">
        <v>691</v>
      </c>
      <c r="C115" s="120"/>
      <c r="D115" s="120"/>
    </row>
    <row r="116" spans="1:4" s="75" customFormat="1" ht="27" customHeight="1" thickBot="1">
      <c r="A116" s="186" t="s">
        <v>692</v>
      </c>
      <c r="B116" s="219" t="s">
        <v>693</v>
      </c>
      <c r="C116" s="122">
        <f>C118+C120+C126</f>
        <v>3202</v>
      </c>
      <c r="D116" s="122">
        <f>D118+D120+D126</f>
        <v>3180</v>
      </c>
    </row>
    <row r="117" spans="1:4" s="75" customFormat="1" ht="15" customHeight="1">
      <c r="A117" s="105"/>
      <c r="B117" s="84" t="s">
        <v>522</v>
      </c>
      <c r="C117" s="85">
        <f>C116/C12</f>
        <v>0.013767601848865958</v>
      </c>
      <c r="D117" s="85">
        <f>D116/D12</f>
        <v>0.013252705760759488</v>
      </c>
    </row>
    <row r="118" spans="1:5" s="75" customFormat="1" ht="21" customHeight="1">
      <c r="A118" s="86" t="s">
        <v>694</v>
      </c>
      <c r="B118" s="243" t="s">
        <v>695</v>
      </c>
      <c r="C118" s="244">
        <f>C119</f>
        <v>0</v>
      </c>
      <c r="D118" s="244">
        <f>D119</f>
        <v>0</v>
      </c>
      <c r="E118" s="74"/>
    </row>
    <row r="119" spans="1:4" s="75" customFormat="1" ht="25.5" customHeight="1">
      <c r="A119" s="222" t="s">
        <v>696</v>
      </c>
      <c r="B119" s="245" t="s">
        <v>697</v>
      </c>
      <c r="C119" s="246"/>
      <c r="D119" s="246"/>
    </row>
    <row r="120" spans="1:4" s="75" customFormat="1" ht="39" customHeight="1">
      <c r="A120" s="145" t="s">
        <v>698</v>
      </c>
      <c r="B120" s="247" t="s">
        <v>699</v>
      </c>
      <c r="C120" s="191">
        <f>C121+C123</f>
        <v>3022</v>
      </c>
      <c r="D120" s="191">
        <f>D121+D123</f>
        <v>3000</v>
      </c>
    </row>
    <row r="121" spans="1:4" s="75" customFormat="1" ht="46.5" customHeight="1">
      <c r="A121" s="248" t="s">
        <v>700</v>
      </c>
      <c r="B121" s="249" t="s">
        <v>701</v>
      </c>
      <c r="C121" s="191">
        <f>C122</f>
        <v>3022</v>
      </c>
      <c r="D121" s="191">
        <f>D122</f>
        <v>3000</v>
      </c>
    </row>
    <row r="122" spans="1:4" s="75" customFormat="1" ht="50.25" customHeight="1">
      <c r="A122" s="250" t="s">
        <v>702</v>
      </c>
      <c r="B122" s="251" t="s">
        <v>703</v>
      </c>
      <c r="C122" s="163">
        <v>3022</v>
      </c>
      <c r="D122" s="163">
        <v>3000</v>
      </c>
    </row>
    <row r="123" spans="1:4" s="75" customFormat="1" ht="47.25" customHeight="1">
      <c r="A123" s="252" t="s">
        <v>704</v>
      </c>
      <c r="B123" s="253" t="s">
        <v>705</v>
      </c>
      <c r="C123" s="166">
        <f>C124+C125</f>
        <v>0</v>
      </c>
      <c r="D123" s="166">
        <f>D124+D125</f>
        <v>0</v>
      </c>
    </row>
    <row r="124" spans="1:4" s="75" customFormat="1" ht="48" customHeight="1">
      <c r="A124" s="254" t="s">
        <v>706</v>
      </c>
      <c r="B124" s="255" t="s">
        <v>707</v>
      </c>
      <c r="C124" s="171">
        <v>0</v>
      </c>
      <c r="D124" s="171">
        <v>0</v>
      </c>
    </row>
    <row r="125" spans="1:4" s="75" customFormat="1" ht="82.5" customHeight="1">
      <c r="A125" s="256" t="s">
        <v>708</v>
      </c>
      <c r="B125" s="257" t="s">
        <v>709</v>
      </c>
      <c r="C125" s="196"/>
      <c r="D125" s="196"/>
    </row>
    <row r="126" spans="1:4" s="75" customFormat="1" ht="27.75" customHeight="1">
      <c r="A126" s="258" t="s">
        <v>710</v>
      </c>
      <c r="B126" s="259" t="s">
        <v>711</v>
      </c>
      <c r="C126" s="260">
        <f>C127+C129</f>
        <v>180</v>
      </c>
      <c r="D126" s="260">
        <f>D127+D129</f>
        <v>180</v>
      </c>
    </row>
    <row r="127" spans="1:4" s="75" customFormat="1" ht="26.25" customHeight="1">
      <c r="A127" s="164" t="s">
        <v>712</v>
      </c>
      <c r="B127" s="261" t="s">
        <v>713</v>
      </c>
      <c r="C127" s="166">
        <f>C128</f>
        <v>180</v>
      </c>
      <c r="D127" s="166">
        <f>D128</f>
        <v>180</v>
      </c>
    </row>
    <row r="128" spans="1:4" s="75" customFormat="1" ht="30" customHeight="1">
      <c r="A128" s="147" t="s">
        <v>714</v>
      </c>
      <c r="B128" s="210" t="s">
        <v>715</v>
      </c>
      <c r="C128" s="196">
        <v>180</v>
      </c>
      <c r="D128" s="196">
        <v>180</v>
      </c>
    </row>
    <row r="129" spans="1:4" s="75" customFormat="1" ht="32.25" customHeight="1">
      <c r="A129" s="164" t="s">
        <v>716</v>
      </c>
      <c r="B129" s="261" t="s">
        <v>717</v>
      </c>
      <c r="C129" s="166">
        <f>C130</f>
        <v>0</v>
      </c>
      <c r="D129" s="166">
        <f>D130</f>
        <v>0</v>
      </c>
    </row>
    <row r="130" spans="1:4" s="75" customFormat="1" ht="30.75" customHeight="1" thickBot="1">
      <c r="A130" s="149" t="s">
        <v>718</v>
      </c>
      <c r="B130" s="228" t="s">
        <v>719</v>
      </c>
      <c r="C130" s="218"/>
      <c r="D130" s="218"/>
    </row>
    <row r="131" spans="1:4" s="75" customFormat="1" ht="26.25" customHeight="1" thickBot="1">
      <c r="A131" s="186" t="s">
        <v>720</v>
      </c>
      <c r="B131" s="219" t="s">
        <v>721</v>
      </c>
      <c r="C131" s="220">
        <f>C133</f>
        <v>2324</v>
      </c>
      <c r="D131" s="220">
        <f>D133</f>
        <v>2399</v>
      </c>
    </row>
    <row r="132" spans="1:4" s="75" customFormat="1" ht="15" customHeight="1">
      <c r="A132" s="105"/>
      <c r="B132" s="84" t="s">
        <v>522</v>
      </c>
      <c r="C132" s="85">
        <f>C131/C12</f>
        <v>0.00999247554552295</v>
      </c>
      <c r="D132" s="85">
        <f>D131/D12</f>
        <v>0.009997874566057236</v>
      </c>
    </row>
    <row r="133" spans="1:4" s="75" customFormat="1" ht="29.25" customHeight="1">
      <c r="A133" s="158" t="s">
        <v>722</v>
      </c>
      <c r="B133" s="262" t="s">
        <v>723</v>
      </c>
      <c r="C133" s="263">
        <f>C134+C135</f>
        <v>2324</v>
      </c>
      <c r="D133" s="263">
        <f>D134+D135</f>
        <v>2399</v>
      </c>
    </row>
    <row r="134" spans="1:4" s="75" customFormat="1" ht="28.5" customHeight="1">
      <c r="A134" s="167" t="s">
        <v>724</v>
      </c>
      <c r="B134" s="127" t="s">
        <v>725</v>
      </c>
      <c r="C134" s="128">
        <v>1656</v>
      </c>
      <c r="D134" s="128">
        <v>1704</v>
      </c>
    </row>
    <row r="135" spans="1:4" s="75" customFormat="1" ht="29.25" customHeight="1" thickBot="1">
      <c r="A135" s="149" t="s">
        <v>726</v>
      </c>
      <c r="B135" s="264" t="s">
        <v>725</v>
      </c>
      <c r="C135" s="120">
        <v>668</v>
      </c>
      <c r="D135" s="120">
        <v>695</v>
      </c>
    </row>
    <row r="136" spans="1:4" s="75" customFormat="1" ht="31.5" customHeight="1" thickBot="1">
      <c r="A136" s="265" t="s">
        <v>727</v>
      </c>
      <c r="B136" s="266" t="s">
        <v>728</v>
      </c>
      <c r="C136" s="140">
        <f>C138+C144+C146+C148+C153+C155+C170</f>
        <v>1430</v>
      </c>
      <c r="D136" s="140">
        <f>D138+D144+D146+D148+D153+D155+D170</f>
        <v>1430</v>
      </c>
    </row>
    <row r="137" spans="1:4" s="75" customFormat="1" ht="15.75" customHeight="1">
      <c r="A137" s="105"/>
      <c r="B137" s="84" t="s">
        <v>522</v>
      </c>
      <c r="C137" s="85">
        <f>C136/C12</f>
        <v>0.0061485542298183385</v>
      </c>
      <c r="D137" s="85">
        <f>D136/D12</f>
        <v>0.005959550074806939</v>
      </c>
    </row>
    <row r="138" spans="1:4" s="75" customFormat="1" ht="27.75" customHeight="1">
      <c r="A138" s="100" t="s">
        <v>729</v>
      </c>
      <c r="B138" s="267" t="s">
        <v>730</v>
      </c>
      <c r="C138" s="268">
        <f>C139+C142</f>
        <v>100</v>
      </c>
      <c r="D138" s="268">
        <f>D139+D142</f>
        <v>100</v>
      </c>
    </row>
    <row r="139" spans="1:4" s="75" customFormat="1" ht="36" customHeight="1">
      <c r="A139" s="270" t="s">
        <v>731</v>
      </c>
      <c r="B139" s="271" t="s">
        <v>732</v>
      </c>
      <c r="C139" s="272">
        <f>C140+C141</f>
        <v>100</v>
      </c>
      <c r="D139" s="272">
        <f>D140+D141</f>
        <v>100</v>
      </c>
    </row>
    <row r="140" spans="1:4" s="75" customFormat="1" ht="55.5" customHeight="1">
      <c r="A140" s="273" t="s">
        <v>733</v>
      </c>
      <c r="B140" s="274" t="s">
        <v>734</v>
      </c>
      <c r="C140" s="128">
        <v>100</v>
      </c>
      <c r="D140" s="128">
        <v>100</v>
      </c>
    </row>
    <row r="141" spans="1:4" s="75" customFormat="1" ht="46.5" customHeight="1">
      <c r="A141" s="275" t="s">
        <v>735</v>
      </c>
      <c r="B141" s="276" t="s">
        <v>736</v>
      </c>
      <c r="C141" s="116"/>
      <c r="D141" s="116"/>
    </row>
    <row r="142" spans="1:4" s="75" customFormat="1" ht="45.75" customHeight="1">
      <c r="A142" s="277" t="s">
        <v>737</v>
      </c>
      <c r="B142" s="278" t="s">
        <v>738</v>
      </c>
      <c r="C142" s="279">
        <f>C143</f>
        <v>0</v>
      </c>
      <c r="D142" s="279">
        <f>D143</f>
        <v>0</v>
      </c>
    </row>
    <row r="143" spans="1:4" s="75" customFormat="1" ht="114" customHeight="1">
      <c r="A143" s="275" t="s">
        <v>739</v>
      </c>
      <c r="B143" s="280" t="s">
        <v>740</v>
      </c>
      <c r="C143" s="116"/>
      <c r="D143" s="116"/>
    </row>
    <row r="144" spans="1:4" s="75" customFormat="1" ht="24.75" customHeight="1">
      <c r="A144" s="281" t="s">
        <v>741</v>
      </c>
      <c r="B144" s="282" t="s">
        <v>742</v>
      </c>
      <c r="C144" s="283">
        <f>C145</f>
        <v>50</v>
      </c>
      <c r="D144" s="283">
        <f>D145</f>
        <v>50</v>
      </c>
    </row>
    <row r="145" spans="1:4" s="75" customFormat="1" ht="31.5" customHeight="1">
      <c r="A145" s="275" t="s">
        <v>743</v>
      </c>
      <c r="B145" s="284" t="s">
        <v>18</v>
      </c>
      <c r="C145" s="116">
        <v>50</v>
      </c>
      <c r="D145" s="116">
        <v>50</v>
      </c>
    </row>
    <row r="146" spans="1:4" s="75" customFormat="1" ht="32.25" customHeight="1">
      <c r="A146" s="273" t="s">
        <v>744</v>
      </c>
      <c r="B146" s="282" t="s">
        <v>745</v>
      </c>
      <c r="C146" s="283">
        <f>C147</f>
        <v>0</v>
      </c>
      <c r="D146" s="283">
        <f>D147</f>
        <v>0</v>
      </c>
    </row>
    <row r="147" spans="1:4" s="75" customFormat="1" ht="30" customHeight="1">
      <c r="A147" s="275" t="s">
        <v>746</v>
      </c>
      <c r="B147" s="285" t="s">
        <v>163</v>
      </c>
      <c r="C147" s="116"/>
      <c r="D147" s="116"/>
    </row>
    <row r="148" spans="1:4" s="75" customFormat="1" ht="61.5" customHeight="1">
      <c r="A148" s="286" t="s">
        <v>747</v>
      </c>
      <c r="B148" s="287" t="s">
        <v>748</v>
      </c>
      <c r="C148" s="288">
        <f>C149+C151</f>
        <v>270</v>
      </c>
      <c r="D148" s="288">
        <f>D149+D151</f>
        <v>270</v>
      </c>
    </row>
    <row r="149" spans="1:4" s="75" customFormat="1" ht="39.75" customHeight="1">
      <c r="A149" s="277" t="s">
        <v>749</v>
      </c>
      <c r="B149" s="289" t="s">
        <v>750</v>
      </c>
      <c r="C149" s="290">
        <f>C150</f>
        <v>0</v>
      </c>
      <c r="D149" s="290">
        <f>D150</f>
        <v>0</v>
      </c>
    </row>
    <row r="150" spans="1:4" s="75" customFormat="1" ht="34.5" customHeight="1">
      <c r="A150" s="291" t="s">
        <v>751</v>
      </c>
      <c r="B150" s="292" t="s">
        <v>752</v>
      </c>
      <c r="C150" s="135"/>
      <c r="D150" s="135"/>
    </row>
    <row r="151" spans="1:4" s="75" customFormat="1" ht="45" customHeight="1">
      <c r="A151" s="291" t="s">
        <v>753</v>
      </c>
      <c r="B151" s="293" t="s">
        <v>754</v>
      </c>
      <c r="C151" s="279">
        <f>C152</f>
        <v>270</v>
      </c>
      <c r="D151" s="279">
        <f>D152</f>
        <v>270</v>
      </c>
    </row>
    <row r="152" spans="1:4" s="75" customFormat="1" ht="44.25" customHeight="1">
      <c r="A152" s="294" t="s">
        <v>755</v>
      </c>
      <c r="B152" s="295" t="s">
        <v>756</v>
      </c>
      <c r="C152" s="241">
        <v>270</v>
      </c>
      <c r="D152" s="241">
        <v>270</v>
      </c>
    </row>
    <row r="153" spans="1:4" s="75" customFormat="1" ht="33" customHeight="1">
      <c r="A153" s="270" t="s">
        <v>757</v>
      </c>
      <c r="B153" s="296" t="s">
        <v>758</v>
      </c>
      <c r="C153" s="297">
        <f>C154</f>
        <v>0</v>
      </c>
      <c r="D153" s="297">
        <f>D154</f>
        <v>0</v>
      </c>
    </row>
    <row r="154" spans="1:4" s="75" customFormat="1" ht="30" customHeight="1">
      <c r="A154" s="273" t="s">
        <v>759</v>
      </c>
      <c r="B154" s="298" t="s">
        <v>22</v>
      </c>
      <c r="C154" s="138"/>
      <c r="D154" s="138"/>
    </row>
    <row r="155" spans="1:4" s="75" customFormat="1" ht="23.25" customHeight="1">
      <c r="A155" s="299" t="s">
        <v>760</v>
      </c>
      <c r="B155" s="300" t="s">
        <v>761</v>
      </c>
      <c r="C155" s="301">
        <f>C156+C159+C162+C165+C167</f>
        <v>1010</v>
      </c>
      <c r="D155" s="301">
        <f>D156+D159+D162+D165+D167</f>
        <v>1010</v>
      </c>
    </row>
    <row r="156" spans="1:4" s="75" customFormat="1" ht="44.25" customHeight="1">
      <c r="A156" s="273" t="s">
        <v>762</v>
      </c>
      <c r="B156" s="302" t="s">
        <v>763</v>
      </c>
      <c r="C156" s="303">
        <f>C157+C158</f>
        <v>0</v>
      </c>
      <c r="D156" s="303">
        <f>D157+D158</f>
        <v>0</v>
      </c>
    </row>
    <row r="157" spans="1:4" s="75" customFormat="1" ht="24" customHeight="1">
      <c r="A157" s="294" t="s">
        <v>764</v>
      </c>
      <c r="B157" s="304" t="s">
        <v>765</v>
      </c>
      <c r="C157" s="135"/>
      <c r="D157" s="135"/>
    </row>
    <row r="158" spans="1:4" s="75" customFormat="1" ht="34.5" customHeight="1">
      <c r="A158" s="275" t="s">
        <v>766</v>
      </c>
      <c r="B158" s="305" t="s">
        <v>767</v>
      </c>
      <c r="C158" s="138"/>
      <c r="D158" s="138"/>
    </row>
    <row r="159" spans="1:4" s="75" customFormat="1" ht="22.5" customHeight="1">
      <c r="A159" s="277" t="s">
        <v>768</v>
      </c>
      <c r="B159" s="289" t="s">
        <v>769</v>
      </c>
      <c r="C159" s="272">
        <f>C160+C161</f>
        <v>10</v>
      </c>
      <c r="D159" s="272">
        <f>D160+D161</f>
        <v>10</v>
      </c>
    </row>
    <row r="160" spans="1:4" s="75" customFormat="1" ht="89.25" customHeight="1">
      <c r="A160" s="294" t="s">
        <v>770</v>
      </c>
      <c r="B160" s="306" t="s">
        <v>771</v>
      </c>
      <c r="C160" s="128">
        <v>10</v>
      </c>
      <c r="D160" s="128">
        <v>10</v>
      </c>
    </row>
    <row r="161" spans="1:4" s="75" customFormat="1" ht="80.25" customHeight="1">
      <c r="A161" s="275" t="s">
        <v>772</v>
      </c>
      <c r="B161" s="307" t="s">
        <v>773</v>
      </c>
      <c r="C161" s="116"/>
      <c r="D161" s="116"/>
    </row>
    <row r="162" spans="1:4" s="75" customFormat="1" ht="29.25" customHeight="1">
      <c r="A162" s="308" t="s">
        <v>774</v>
      </c>
      <c r="B162" s="309" t="s">
        <v>775</v>
      </c>
      <c r="C162" s="279">
        <f>C163+C164</f>
        <v>0</v>
      </c>
      <c r="D162" s="279">
        <f>D163+D164</f>
        <v>0</v>
      </c>
    </row>
    <row r="163" spans="1:4" s="75" customFormat="1" ht="58.5" customHeight="1">
      <c r="A163" s="273" t="s">
        <v>776</v>
      </c>
      <c r="B163" s="293" t="s">
        <v>777</v>
      </c>
      <c r="C163" s="128"/>
      <c r="D163" s="128"/>
    </row>
    <row r="164" spans="1:4" s="75" customFormat="1" ht="45.75" customHeight="1">
      <c r="A164" s="275" t="s">
        <v>778</v>
      </c>
      <c r="B164" s="307" t="s">
        <v>779</v>
      </c>
      <c r="C164" s="97"/>
      <c r="D164" s="97"/>
    </row>
    <row r="165" spans="1:4" s="75" customFormat="1" ht="25.5" customHeight="1">
      <c r="A165" s="277" t="s">
        <v>780</v>
      </c>
      <c r="B165" s="310" t="s">
        <v>781</v>
      </c>
      <c r="C165" s="279">
        <f>C166</f>
        <v>0</v>
      </c>
      <c r="D165" s="279">
        <f>D166</f>
        <v>0</v>
      </c>
    </row>
    <row r="166" spans="1:4" s="75" customFormat="1" ht="33.75" customHeight="1">
      <c r="A166" s="275" t="s">
        <v>782</v>
      </c>
      <c r="B166" s="311" t="s">
        <v>783</v>
      </c>
      <c r="C166" s="116"/>
      <c r="D166" s="116"/>
    </row>
    <row r="167" spans="1:4" s="75" customFormat="1" ht="48" customHeight="1">
      <c r="A167" s="273" t="s">
        <v>784</v>
      </c>
      <c r="B167" s="312" t="s">
        <v>785</v>
      </c>
      <c r="C167" s="279">
        <f>C168+C169</f>
        <v>1000</v>
      </c>
      <c r="D167" s="279">
        <f>D168+D169</f>
        <v>1000</v>
      </c>
    </row>
    <row r="168" spans="1:4" s="75" customFormat="1" ht="33" customHeight="1">
      <c r="A168" s="238" t="s">
        <v>786</v>
      </c>
      <c r="B168" s="313" t="s">
        <v>195</v>
      </c>
      <c r="C168" s="241">
        <v>1000</v>
      </c>
      <c r="D168" s="241">
        <v>1000</v>
      </c>
    </row>
    <row r="169" spans="1:4" s="75" customFormat="1" ht="47.25" customHeight="1">
      <c r="A169" s="100" t="s">
        <v>787</v>
      </c>
      <c r="B169" s="314" t="s">
        <v>32</v>
      </c>
      <c r="C169" s="116"/>
      <c r="D169" s="116"/>
    </row>
    <row r="170" spans="1:4" s="75" customFormat="1" ht="22.5" customHeight="1">
      <c r="A170" s="95" t="s">
        <v>788</v>
      </c>
      <c r="B170" s="315" t="s">
        <v>789</v>
      </c>
      <c r="C170" s="316">
        <f>C171+C172</f>
        <v>0</v>
      </c>
      <c r="D170" s="316">
        <f>D171+D172</f>
        <v>0</v>
      </c>
    </row>
    <row r="171" spans="1:4" s="75" customFormat="1" ht="57.75" customHeight="1">
      <c r="A171" s="95" t="s">
        <v>790</v>
      </c>
      <c r="B171" s="317" t="s">
        <v>791</v>
      </c>
      <c r="C171" s="318"/>
      <c r="D171" s="318"/>
    </row>
    <row r="172" spans="1:4" s="75" customFormat="1" ht="25.5" customHeight="1">
      <c r="A172" s="197" t="s">
        <v>792</v>
      </c>
      <c r="B172" s="319" t="s">
        <v>793</v>
      </c>
      <c r="C172" s="290">
        <f>C173</f>
        <v>0</v>
      </c>
      <c r="D172" s="290">
        <f>D173</f>
        <v>0</v>
      </c>
    </row>
    <row r="173" spans="1:4" s="75" customFormat="1" ht="36" customHeight="1" thickBot="1">
      <c r="A173" s="235" t="s">
        <v>794</v>
      </c>
      <c r="B173" s="142" t="s">
        <v>795</v>
      </c>
      <c r="C173" s="138"/>
      <c r="D173" s="138"/>
    </row>
    <row r="174" spans="1:4" s="75" customFormat="1" ht="24.75" customHeight="1" thickBot="1">
      <c r="A174" s="76" t="s">
        <v>796</v>
      </c>
      <c r="B174" s="121" t="s">
        <v>797</v>
      </c>
      <c r="C174" s="122">
        <f>C176</f>
        <v>0</v>
      </c>
      <c r="D174" s="122">
        <f>D176</f>
        <v>0</v>
      </c>
    </row>
    <row r="175" spans="1:4" s="75" customFormat="1" ht="15.75" customHeight="1">
      <c r="A175" s="105"/>
      <c r="B175" s="84" t="s">
        <v>522</v>
      </c>
      <c r="C175" s="85">
        <f>C174/C12</f>
        <v>0</v>
      </c>
      <c r="D175" s="85">
        <f>D174/D12</f>
        <v>0</v>
      </c>
    </row>
    <row r="176" spans="1:4" s="75" customFormat="1" ht="22.5" customHeight="1">
      <c r="A176" s="197" t="s">
        <v>798</v>
      </c>
      <c r="B176" s="124" t="s">
        <v>797</v>
      </c>
      <c r="C176" s="125">
        <f>C177</f>
        <v>0</v>
      </c>
      <c r="D176" s="125">
        <f>D177</f>
        <v>0</v>
      </c>
    </row>
    <row r="177" spans="1:4" s="75" customFormat="1" ht="17.25" customHeight="1">
      <c r="A177" s="238" t="s">
        <v>799</v>
      </c>
      <c r="B177" s="127" t="s">
        <v>800</v>
      </c>
      <c r="C177" s="227">
        <f>C178+C179</f>
        <v>0</v>
      </c>
      <c r="D177" s="227">
        <f>D178+D179</f>
        <v>0</v>
      </c>
    </row>
    <row r="178" spans="1:4" s="75" customFormat="1" ht="19.5" customHeight="1">
      <c r="A178" s="233" t="s">
        <v>801</v>
      </c>
      <c r="B178" s="134" t="s">
        <v>800</v>
      </c>
      <c r="C178" s="135"/>
      <c r="D178" s="135"/>
    </row>
    <row r="179" spans="1:4" s="75" customFormat="1" ht="37.5" customHeight="1" thickBot="1">
      <c r="A179" s="216" t="s">
        <v>802</v>
      </c>
      <c r="B179" s="264" t="s">
        <v>803</v>
      </c>
      <c r="C179" s="120"/>
      <c r="D179" s="120"/>
    </row>
    <row r="180" spans="1:6" s="69" customFormat="1" ht="28.5" customHeight="1" thickBot="1">
      <c r="A180" s="1889" t="s">
        <v>804</v>
      </c>
      <c r="B180" s="1890"/>
      <c r="C180" s="320">
        <f>C71+C95+C104+C116+C131+C136+C174</f>
        <v>59138</v>
      </c>
      <c r="D180" s="320">
        <f>D71+D95+D104+D116+D131+D136+D174</f>
        <v>60126</v>
      </c>
      <c r="E180" s="321"/>
      <c r="F180" s="321"/>
    </row>
    <row r="181" spans="1:4" s="69" customFormat="1" ht="14.25" customHeight="1">
      <c r="A181" s="1887"/>
      <c r="B181" s="176" t="s">
        <v>608</v>
      </c>
      <c r="C181" s="322">
        <f>C180/C263</f>
        <v>0.07555213113656656</v>
      </c>
      <c r="D181" s="322">
        <f>D180/D263</f>
        <v>0.08402966739479521</v>
      </c>
    </row>
    <row r="182" spans="1:4" s="69" customFormat="1" ht="18" customHeight="1">
      <c r="A182" s="1888"/>
      <c r="B182" s="178" t="s">
        <v>522</v>
      </c>
      <c r="C182" s="323">
        <f>C180/C12</f>
        <v>0.2542749650650328</v>
      </c>
      <c r="D182" s="323">
        <f>D180/D12</f>
        <v>0.25057615929919025</v>
      </c>
    </row>
    <row r="183" spans="1:4" s="69" customFormat="1" ht="26.25" customHeight="1">
      <c r="A183" s="180"/>
      <c r="B183" s="324"/>
      <c r="C183" s="325"/>
      <c r="D183" s="325"/>
    </row>
    <row r="184" spans="1:4" s="69" customFormat="1" ht="16.5" customHeight="1" thickBot="1">
      <c r="A184" s="75"/>
      <c r="B184" s="75"/>
      <c r="C184" s="75"/>
      <c r="D184" s="75"/>
    </row>
    <row r="185" spans="1:4" s="69" customFormat="1" ht="23.25" customHeight="1" thickBot="1">
      <c r="A185" s="326" t="s">
        <v>805</v>
      </c>
      <c r="B185" s="327" t="s">
        <v>806</v>
      </c>
      <c r="C185" s="328">
        <f>C187+C249+C259</f>
        <v>550169.3</v>
      </c>
      <c r="D185" s="328">
        <f>D187+D249+D259</f>
        <v>475582</v>
      </c>
    </row>
    <row r="186" spans="1:4" s="69" customFormat="1" ht="14.25" customHeight="1">
      <c r="A186" s="329"/>
      <c r="B186" s="330" t="s">
        <v>807</v>
      </c>
      <c r="C186" s="331">
        <f>C185/C263*100</f>
        <v>70.28723173071972</v>
      </c>
      <c r="D186" s="331">
        <f>D185/D263*100</f>
        <v>66.4654180869366</v>
      </c>
    </row>
    <row r="187" spans="1:4" s="69" customFormat="1" ht="26.25" customHeight="1">
      <c r="A187" s="332" t="s">
        <v>808</v>
      </c>
      <c r="B187" s="333" t="s">
        <v>809</v>
      </c>
      <c r="C187" s="334">
        <f>C189+C192+C217+C242</f>
        <v>550169.3</v>
      </c>
      <c r="D187" s="334">
        <f>D189+D192+D217+D242</f>
        <v>475582</v>
      </c>
    </row>
    <row r="188" spans="1:4" s="69" customFormat="1" ht="19.5" customHeight="1">
      <c r="A188" s="335"/>
      <c r="B188" s="336" t="s">
        <v>807</v>
      </c>
      <c r="C188" s="337">
        <f>C187/C263*100</f>
        <v>70.28723173071972</v>
      </c>
      <c r="D188" s="337">
        <f>D187/D263*100</f>
        <v>66.4654180869366</v>
      </c>
    </row>
    <row r="189" spans="1:4" s="69" customFormat="1" ht="22.5" customHeight="1">
      <c r="A189" s="338" t="s">
        <v>810</v>
      </c>
      <c r="B189" s="339" t="s">
        <v>811</v>
      </c>
      <c r="C189" s="340">
        <f>C190+C191</f>
        <v>102858</v>
      </c>
      <c r="D189" s="340">
        <f>D190+D191</f>
        <v>107060</v>
      </c>
    </row>
    <row r="190" spans="1:4" s="69" customFormat="1" ht="27.75" customHeight="1">
      <c r="A190" s="197" t="s">
        <v>812</v>
      </c>
      <c r="B190" s="341" t="s">
        <v>450</v>
      </c>
      <c r="C190" s="225">
        <v>102858</v>
      </c>
      <c r="D190" s="225">
        <v>107060</v>
      </c>
    </row>
    <row r="191" spans="1:4" s="69" customFormat="1" ht="25.5" customHeight="1">
      <c r="A191" s="238" t="s">
        <v>813</v>
      </c>
      <c r="B191" s="342" t="s">
        <v>206</v>
      </c>
      <c r="C191" s="128"/>
      <c r="D191" s="128"/>
    </row>
    <row r="192" spans="1:4" s="69" customFormat="1" ht="21.75" customHeight="1">
      <c r="A192" s="338" t="s">
        <v>814</v>
      </c>
      <c r="B192" s="339" t="s">
        <v>815</v>
      </c>
      <c r="C192" s="340">
        <f>C193+C196+C201+C204+C207+C210</f>
        <v>179924.80000000002</v>
      </c>
      <c r="D192" s="340">
        <f>D193+D196+D201+D204+D207+D210</f>
        <v>109924.8</v>
      </c>
    </row>
    <row r="193" spans="1:4" s="69" customFormat="1" ht="26.25" customHeight="1">
      <c r="A193" s="197" t="s">
        <v>816</v>
      </c>
      <c r="B193" s="343" t="s">
        <v>817</v>
      </c>
      <c r="C193" s="125">
        <f>C194+C195</f>
        <v>0</v>
      </c>
      <c r="D193" s="125">
        <f>D194+D195</f>
        <v>0</v>
      </c>
    </row>
    <row r="194" spans="1:4" s="69" customFormat="1" ht="23.25" customHeight="1">
      <c r="A194" s="1880" t="s">
        <v>818</v>
      </c>
      <c r="B194" s="239" t="s">
        <v>819</v>
      </c>
      <c r="C194" s="128"/>
      <c r="D194" s="128"/>
    </row>
    <row r="195" spans="1:4" s="69" customFormat="1" ht="17.25" customHeight="1">
      <c r="A195" s="1891"/>
      <c r="B195" s="239" t="s">
        <v>820</v>
      </c>
      <c r="C195" s="128"/>
      <c r="D195" s="128"/>
    </row>
    <row r="196" spans="1:4" s="69" customFormat="1" ht="26.25" customHeight="1">
      <c r="A196" s="95" t="s">
        <v>821</v>
      </c>
      <c r="B196" s="344" t="s">
        <v>822</v>
      </c>
      <c r="C196" s="108">
        <f>C197+C198+C199+C200</f>
        <v>170000</v>
      </c>
      <c r="D196" s="108">
        <f>D197+D198+D199+D200</f>
        <v>100000</v>
      </c>
    </row>
    <row r="197" spans="1:4" s="69" customFormat="1" ht="19.5" customHeight="1">
      <c r="A197" s="1892"/>
      <c r="B197" s="345" t="s">
        <v>823</v>
      </c>
      <c r="C197" s="128">
        <v>50000</v>
      </c>
      <c r="D197" s="128">
        <v>60000</v>
      </c>
    </row>
    <row r="198" spans="1:4" s="69" customFormat="1" ht="19.5" customHeight="1">
      <c r="A198" s="1892"/>
      <c r="B198" s="172" t="s">
        <v>824</v>
      </c>
      <c r="C198" s="128">
        <v>40000</v>
      </c>
      <c r="D198" s="128">
        <v>40000</v>
      </c>
    </row>
    <row r="199" spans="1:4" s="69" customFormat="1" ht="15" customHeight="1">
      <c r="A199" s="1892"/>
      <c r="B199" s="346" t="s">
        <v>825</v>
      </c>
      <c r="C199" s="128">
        <v>80000</v>
      </c>
      <c r="D199" s="128"/>
    </row>
    <row r="200" spans="1:4" s="69" customFormat="1" ht="25.5" customHeight="1">
      <c r="A200" s="1893"/>
      <c r="B200" s="347" t="s">
        <v>826</v>
      </c>
      <c r="C200" s="116"/>
      <c r="D200" s="116"/>
    </row>
    <row r="201" spans="1:4" s="69" customFormat="1" ht="33.75" customHeight="1">
      <c r="A201" s="197" t="s">
        <v>827</v>
      </c>
      <c r="B201" s="348" t="s">
        <v>828</v>
      </c>
      <c r="C201" s="125">
        <f>C202+C203</f>
        <v>0</v>
      </c>
      <c r="D201" s="125">
        <f>D202+D203</f>
        <v>0</v>
      </c>
    </row>
    <row r="202" spans="1:4" s="69" customFormat="1" ht="17.25" customHeight="1">
      <c r="A202" s="1880" t="s">
        <v>818</v>
      </c>
      <c r="B202" s="239" t="s">
        <v>829</v>
      </c>
      <c r="C202" s="128"/>
      <c r="D202" s="128"/>
    </row>
    <row r="203" spans="1:4" s="69" customFormat="1" ht="17.25" customHeight="1">
      <c r="A203" s="1894"/>
      <c r="B203" s="349" t="s">
        <v>830</v>
      </c>
      <c r="C203" s="135"/>
      <c r="D203" s="135"/>
    </row>
    <row r="204" spans="1:4" s="69" customFormat="1" ht="21" customHeight="1">
      <c r="A204" s="197" t="s">
        <v>831</v>
      </c>
      <c r="B204" s="348" t="s">
        <v>832</v>
      </c>
      <c r="C204" s="125">
        <f>C205+C206</f>
        <v>212.7</v>
      </c>
      <c r="D204" s="125">
        <f>D205+D206</f>
        <v>212.7</v>
      </c>
    </row>
    <row r="205" spans="1:4" s="69" customFormat="1" ht="12" customHeight="1">
      <c r="A205" s="1880" t="s">
        <v>818</v>
      </c>
      <c r="B205" s="239" t="s">
        <v>833</v>
      </c>
      <c r="C205" s="128"/>
      <c r="D205" s="128"/>
    </row>
    <row r="206" spans="1:4" s="69" customFormat="1" ht="12.75" customHeight="1">
      <c r="A206" s="1881"/>
      <c r="B206" s="239" t="s">
        <v>830</v>
      </c>
      <c r="C206" s="128">
        <v>212.7</v>
      </c>
      <c r="D206" s="128">
        <v>212.7</v>
      </c>
    </row>
    <row r="207" spans="1:4" s="69" customFormat="1" ht="28.5" customHeight="1">
      <c r="A207" s="197" t="s">
        <v>834</v>
      </c>
      <c r="B207" s="350" t="s">
        <v>835</v>
      </c>
      <c r="C207" s="125">
        <f>C208+C209</f>
        <v>0</v>
      </c>
      <c r="D207" s="125">
        <f>D208+D209</f>
        <v>0</v>
      </c>
    </row>
    <row r="208" spans="1:4" s="69" customFormat="1" ht="18" customHeight="1">
      <c r="A208" s="1882" t="s">
        <v>818</v>
      </c>
      <c r="B208" s="345" t="s">
        <v>836</v>
      </c>
      <c r="C208" s="135"/>
      <c r="D208" s="135"/>
    </row>
    <row r="209" spans="1:4" s="69" customFormat="1" ht="17.25" customHeight="1">
      <c r="A209" s="1882"/>
      <c r="B209" s="351" t="s">
        <v>837</v>
      </c>
      <c r="C209" s="116"/>
      <c r="D209" s="116"/>
    </row>
    <row r="210" spans="1:4" s="69" customFormat="1" ht="22.5" customHeight="1">
      <c r="A210" s="95" t="s">
        <v>838</v>
      </c>
      <c r="B210" s="352" t="s">
        <v>839</v>
      </c>
      <c r="C210" s="353">
        <f>C211+C212+C213+C214</f>
        <v>9712.1</v>
      </c>
      <c r="D210" s="353">
        <f>D211+D212+D213+D214</f>
        <v>9712.1</v>
      </c>
    </row>
    <row r="211" spans="1:4" s="69" customFormat="1" ht="17.25" customHeight="1">
      <c r="A211" s="1883" t="s">
        <v>818</v>
      </c>
      <c r="B211" s="343" t="s">
        <v>840</v>
      </c>
      <c r="C211" s="225">
        <v>9488.8</v>
      </c>
      <c r="D211" s="225">
        <v>9488.8</v>
      </c>
    </row>
    <row r="212" spans="1:4" s="69" customFormat="1" ht="15" customHeight="1">
      <c r="A212" s="1882"/>
      <c r="B212" s="354" t="s">
        <v>841</v>
      </c>
      <c r="C212" s="128">
        <v>149.2</v>
      </c>
      <c r="D212" s="128">
        <v>149.2</v>
      </c>
    </row>
    <row r="213" spans="1:4" s="69" customFormat="1" ht="27" customHeight="1">
      <c r="A213" s="1882"/>
      <c r="B213" s="355" t="s">
        <v>842</v>
      </c>
      <c r="C213" s="116">
        <v>74.1</v>
      </c>
      <c r="D213" s="116">
        <v>74.1</v>
      </c>
    </row>
    <row r="214" spans="1:4" s="69" customFormat="1" ht="27" customHeight="1">
      <c r="A214" s="1870"/>
      <c r="B214" s="356" t="s">
        <v>843</v>
      </c>
      <c r="C214" s="290">
        <f>C215+C216</f>
        <v>0</v>
      </c>
      <c r="D214" s="290">
        <f>D215+D216</f>
        <v>0</v>
      </c>
    </row>
    <row r="215" spans="1:4" s="69" customFormat="1" ht="15.75" customHeight="1">
      <c r="A215" s="1870"/>
      <c r="B215" s="357" t="s">
        <v>1377</v>
      </c>
      <c r="C215" s="135"/>
      <c r="D215" s="135"/>
    </row>
    <row r="216" spans="1:4" s="69" customFormat="1" ht="16.5" customHeight="1">
      <c r="A216" s="1870"/>
      <c r="B216" s="358" t="s">
        <v>1378</v>
      </c>
      <c r="C216" s="116"/>
      <c r="D216" s="116"/>
    </row>
    <row r="217" spans="1:4" s="69" customFormat="1" ht="27.75" customHeight="1">
      <c r="A217" s="359" t="s">
        <v>846</v>
      </c>
      <c r="B217" s="360" t="s">
        <v>847</v>
      </c>
      <c r="C217" s="340">
        <f>C218+C219+C226+C227+C228+C231+C232+C235+C238+C239</f>
        <v>267386.5</v>
      </c>
      <c r="D217" s="340">
        <f>D218+D219+D226+D227+D228+D231+D232+D235+D238+D239</f>
        <v>258597.2</v>
      </c>
    </row>
    <row r="218" spans="1:4" s="69" customFormat="1" ht="22.5" customHeight="1">
      <c r="A218" s="95" t="s">
        <v>848</v>
      </c>
      <c r="B218" s="354" t="s">
        <v>849</v>
      </c>
      <c r="C218" s="361">
        <v>5807.1</v>
      </c>
      <c r="D218" s="361">
        <v>5807.1</v>
      </c>
    </row>
    <row r="219" spans="1:4" s="69" customFormat="1" ht="21" customHeight="1">
      <c r="A219" s="95" t="s">
        <v>850</v>
      </c>
      <c r="B219" s="362" t="s">
        <v>851</v>
      </c>
      <c r="C219" s="108">
        <f>C220+C221+C222+C223+C224+C225</f>
        <v>3707.5</v>
      </c>
      <c r="D219" s="108">
        <f>D220+D221+D222+D223+D224+D225</f>
        <v>3707.5</v>
      </c>
    </row>
    <row r="220" spans="1:4" s="69" customFormat="1" ht="18.75" customHeight="1">
      <c r="A220" s="1884" t="s">
        <v>818</v>
      </c>
      <c r="B220" s="357" t="s">
        <v>852</v>
      </c>
      <c r="C220" s="135">
        <v>337.3</v>
      </c>
      <c r="D220" s="135">
        <v>337.3</v>
      </c>
    </row>
    <row r="221" spans="1:4" s="69" customFormat="1" ht="16.5" customHeight="1">
      <c r="A221" s="1885"/>
      <c r="B221" s="363" t="s">
        <v>853</v>
      </c>
      <c r="C221" s="128">
        <v>787</v>
      </c>
      <c r="D221" s="128">
        <v>787</v>
      </c>
    </row>
    <row r="222" spans="1:4" s="69" customFormat="1" ht="17.25" customHeight="1">
      <c r="A222" s="1885"/>
      <c r="B222" s="363" t="s">
        <v>854</v>
      </c>
      <c r="C222" s="128">
        <v>334</v>
      </c>
      <c r="D222" s="128">
        <v>334</v>
      </c>
    </row>
    <row r="223" spans="1:4" s="69" customFormat="1" ht="17.25" customHeight="1">
      <c r="A223" s="1885"/>
      <c r="B223" s="363" t="s">
        <v>855</v>
      </c>
      <c r="C223" s="128">
        <v>2188.4</v>
      </c>
      <c r="D223" s="128">
        <v>2188.4</v>
      </c>
    </row>
    <row r="224" spans="1:4" s="69" customFormat="1" ht="23.25" customHeight="1">
      <c r="A224" s="1885"/>
      <c r="B224" s="363" t="s">
        <v>856</v>
      </c>
      <c r="C224" s="128">
        <v>10.8</v>
      </c>
      <c r="D224" s="128">
        <v>10.8</v>
      </c>
    </row>
    <row r="225" spans="1:4" s="69" customFormat="1" ht="34.5" customHeight="1">
      <c r="A225" s="1886"/>
      <c r="B225" s="358" t="s">
        <v>857</v>
      </c>
      <c r="C225" s="241">
        <v>50</v>
      </c>
      <c r="D225" s="241">
        <v>50</v>
      </c>
    </row>
    <row r="226" spans="1:4" s="69" customFormat="1" ht="27.75" customHeight="1">
      <c r="A226" s="95" t="s">
        <v>858</v>
      </c>
      <c r="B226" s="362" t="s">
        <v>859</v>
      </c>
      <c r="C226" s="318">
        <v>4859.4</v>
      </c>
      <c r="D226" s="318">
        <v>4859.4</v>
      </c>
    </row>
    <row r="227" spans="1:4" s="69" customFormat="1" ht="39" customHeight="1">
      <c r="A227" s="95" t="s">
        <v>860</v>
      </c>
      <c r="B227" s="362" t="s">
        <v>861</v>
      </c>
      <c r="C227" s="318">
        <v>8841.3</v>
      </c>
      <c r="D227" s="318">
        <v>8841.3</v>
      </c>
    </row>
    <row r="228" spans="1:4" s="69" customFormat="1" ht="36" customHeight="1">
      <c r="A228" s="100" t="s">
        <v>862</v>
      </c>
      <c r="B228" s="364" t="s">
        <v>863</v>
      </c>
      <c r="C228" s="108">
        <f>C229+C230</f>
        <v>8588.1</v>
      </c>
      <c r="D228" s="108">
        <f>D229+D230</f>
        <v>8588.1</v>
      </c>
    </row>
    <row r="229" spans="1:4" s="69" customFormat="1" ht="17.25" customHeight="1">
      <c r="A229" s="1872" t="s">
        <v>818</v>
      </c>
      <c r="B229" s="363" t="s">
        <v>864</v>
      </c>
      <c r="C229" s="128"/>
      <c r="D229" s="128"/>
    </row>
    <row r="230" spans="1:4" s="69" customFormat="1" ht="18" customHeight="1">
      <c r="A230" s="1866"/>
      <c r="B230" s="365" t="s">
        <v>865</v>
      </c>
      <c r="C230" s="116">
        <v>8588.1</v>
      </c>
      <c r="D230" s="116">
        <v>8588.1</v>
      </c>
    </row>
    <row r="231" spans="1:4" s="69" customFormat="1" ht="42" customHeight="1">
      <c r="A231" s="95" t="s">
        <v>866</v>
      </c>
      <c r="B231" s="362" t="s">
        <v>867</v>
      </c>
      <c r="C231" s="318">
        <v>2.8</v>
      </c>
      <c r="D231" s="318">
        <v>0</v>
      </c>
    </row>
    <row r="232" spans="1:4" s="69" customFormat="1" ht="46.5" customHeight="1">
      <c r="A232" s="95" t="s">
        <v>868</v>
      </c>
      <c r="B232" s="366" t="s">
        <v>869</v>
      </c>
      <c r="C232" s="108">
        <f>C233+C234</f>
        <v>0</v>
      </c>
      <c r="D232" s="108">
        <f>D233+D234</f>
        <v>0</v>
      </c>
    </row>
    <row r="233" spans="1:4" s="69" customFormat="1" ht="14.25" customHeight="1">
      <c r="A233" s="1865" t="s">
        <v>818</v>
      </c>
      <c r="B233" s="367" t="s">
        <v>870</v>
      </c>
      <c r="C233" s="135"/>
      <c r="D233" s="135"/>
    </row>
    <row r="234" spans="1:4" s="69" customFormat="1" ht="15.75" customHeight="1">
      <c r="A234" s="1866"/>
      <c r="B234" s="365" t="s">
        <v>865</v>
      </c>
      <c r="C234" s="135"/>
      <c r="D234" s="135"/>
    </row>
    <row r="235" spans="1:4" s="69" customFormat="1" ht="23.25" customHeight="1">
      <c r="A235" s="95" t="s">
        <v>871</v>
      </c>
      <c r="B235" s="368" t="s">
        <v>872</v>
      </c>
      <c r="C235" s="108">
        <f>C236+C237</f>
        <v>579.3</v>
      </c>
      <c r="D235" s="108">
        <f>D236+D237</f>
        <v>0</v>
      </c>
    </row>
    <row r="236" spans="1:4" s="69" customFormat="1" ht="18.75" customHeight="1">
      <c r="A236" s="1865" t="s">
        <v>818</v>
      </c>
      <c r="B236" s="367" t="s">
        <v>870</v>
      </c>
      <c r="C236" s="135">
        <v>579.3</v>
      </c>
      <c r="D236" s="135">
        <v>0</v>
      </c>
    </row>
    <row r="237" spans="1:4" s="69" customFormat="1" ht="15.75" customHeight="1">
      <c r="A237" s="1866"/>
      <c r="B237" s="365" t="s">
        <v>865</v>
      </c>
      <c r="C237" s="135"/>
      <c r="D237" s="135"/>
    </row>
    <row r="238" spans="1:4" s="69" customFormat="1" ht="26.25" customHeight="1">
      <c r="A238" s="95" t="s">
        <v>873</v>
      </c>
      <c r="B238" s="369" t="s">
        <v>874</v>
      </c>
      <c r="C238" s="318">
        <v>163.4</v>
      </c>
      <c r="D238" s="318">
        <v>173.4</v>
      </c>
    </row>
    <row r="239" spans="1:4" s="69" customFormat="1" ht="29.25" customHeight="1">
      <c r="A239" s="95" t="s">
        <v>875</v>
      </c>
      <c r="B239" s="352" t="s">
        <v>876</v>
      </c>
      <c r="C239" s="353">
        <f>C240+C241</f>
        <v>234837.6</v>
      </c>
      <c r="D239" s="353">
        <f>D240+D241</f>
        <v>226620.4</v>
      </c>
    </row>
    <row r="240" spans="1:4" s="69" customFormat="1" ht="22.5" customHeight="1">
      <c r="A240" s="1867" t="s">
        <v>818</v>
      </c>
      <c r="B240" s="370" t="s">
        <v>877</v>
      </c>
      <c r="C240" s="143">
        <v>234587.6</v>
      </c>
      <c r="D240" s="143">
        <v>226370.4</v>
      </c>
    </row>
    <row r="241" spans="1:4" s="69" customFormat="1" ht="35.25" customHeight="1">
      <c r="A241" s="1868"/>
      <c r="B241" s="371" t="s">
        <v>878</v>
      </c>
      <c r="C241" s="116">
        <v>250</v>
      </c>
      <c r="D241" s="116">
        <v>250</v>
      </c>
    </row>
    <row r="242" spans="1:4" s="69" customFormat="1" ht="27" customHeight="1">
      <c r="A242" s="359" t="s">
        <v>879</v>
      </c>
      <c r="B242" s="360" t="s">
        <v>880</v>
      </c>
      <c r="C242" s="340">
        <f>C243</f>
        <v>0</v>
      </c>
      <c r="D242" s="340">
        <f>D243</f>
        <v>0</v>
      </c>
    </row>
    <row r="243" spans="1:4" s="69" customFormat="1" ht="24" customHeight="1">
      <c r="A243" s="100" t="s">
        <v>881</v>
      </c>
      <c r="B243" s="372" t="s">
        <v>882</v>
      </c>
      <c r="C243" s="373">
        <f>C244</f>
        <v>0</v>
      </c>
      <c r="D243" s="373">
        <f>D244</f>
        <v>0</v>
      </c>
    </row>
    <row r="244" spans="1:4" s="69" customFormat="1" ht="21" customHeight="1">
      <c r="A244" s="95" t="s">
        <v>883</v>
      </c>
      <c r="B244" s="369" t="s">
        <v>884</v>
      </c>
      <c r="C244" s="108">
        <f>C245+C246+C247+C248</f>
        <v>0</v>
      </c>
      <c r="D244" s="108">
        <f>D245+D246+D247+D248</f>
        <v>0</v>
      </c>
    </row>
    <row r="245" spans="1:4" s="69" customFormat="1" ht="24" customHeight="1">
      <c r="A245" s="1869" t="s">
        <v>818</v>
      </c>
      <c r="B245" s="374" t="s">
        <v>885</v>
      </c>
      <c r="C245" s="375"/>
      <c r="D245" s="375"/>
    </row>
    <row r="246" spans="1:4" s="69" customFormat="1" ht="27.75" customHeight="1">
      <c r="A246" s="1870"/>
      <c r="B246" s="376" t="s">
        <v>886</v>
      </c>
      <c r="C246" s="128"/>
      <c r="D246" s="128"/>
    </row>
    <row r="247" spans="1:4" s="69" customFormat="1" ht="26.25" customHeight="1">
      <c r="A247" s="1870"/>
      <c r="B247" s="354" t="s">
        <v>887</v>
      </c>
      <c r="C247" s="128"/>
      <c r="D247" s="128"/>
    </row>
    <row r="248" spans="1:4" s="69" customFormat="1" ht="28.5" customHeight="1" thickBot="1">
      <c r="A248" s="1871"/>
      <c r="B248" s="377" t="s">
        <v>888</v>
      </c>
      <c r="C248" s="120"/>
      <c r="D248" s="120"/>
    </row>
    <row r="249" spans="1:4" s="69" customFormat="1" ht="30.75" customHeight="1" thickBot="1">
      <c r="A249" s="378" t="s">
        <v>889</v>
      </c>
      <c r="B249" s="379" t="s">
        <v>890</v>
      </c>
      <c r="C249" s="380">
        <f>C251</f>
        <v>0</v>
      </c>
      <c r="D249" s="380">
        <f>D251</f>
        <v>0</v>
      </c>
    </row>
    <row r="250" spans="1:4" s="69" customFormat="1" ht="18.75" customHeight="1">
      <c r="A250" s="381"/>
      <c r="B250" s="382" t="s">
        <v>807</v>
      </c>
      <c r="C250" s="383">
        <f>C249/C263*100</f>
        <v>0</v>
      </c>
      <c r="D250" s="383">
        <f>D249/D263*100</f>
        <v>0</v>
      </c>
    </row>
    <row r="251" spans="1:4" s="69" customFormat="1" ht="23.25" customHeight="1">
      <c r="A251" s="384" t="s">
        <v>891</v>
      </c>
      <c r="B251" s="385" t="s">
        <v>892</v>
      </c>
      <c r="C251" s="386">
        <f>C252+C253</f>
        <v>0</v>
      </c>
      <c r="D251" s="386">
        <f>D252+D253</f>
        <v>0</v>
      </c>
    </row>
    <row r="252" spans="1:4" s="69" customFormat="1" ht="49.5" customHeight="1">
      <c r="A252" s="95" t="s">
        <v>893</v>
      </c>
      <c r="B252" s="387" t="s">
        <v>894</v>
      </c>
      <c r="C252" s="318">
        <v>0</v>
      </c>
      <c r="D252" s="318">
        <v>0</v>
      </c>
    </row>
    <row r="253" spans="1:4" s="69" customFormat="1" ht="24" customHeight="1">
      <c r="A253" s="98" t="s">
        <v>895</v>
      </c>
      <c r="B253" s="374" t="s">
        <v>892</v>
      </c>
      <c r="C253" s="388">
        <f>C254+C257</f>
        <v>0</v>
      </c>
      <c r="D253" s="388">
        <f>D254+D257</f>
        <v>0</v>
      </c>
    </row>
    <row r="254" spans="1:4" s="69" customFormat="1" ht="24.75" customHeight="1">
      <c r="A254" s="1865" t="s">
        <v>818</v>
      </c>
      <c r="B254" s="343" t="s">
        <v>896</v>
      </c>
      <c r="C254" s="290">
        <f>C255+C256</f>
        <v>0</v>
      </c>
      <c r="D254" s="290">
        <f>D255+D256</f>
        <v>0</v>
      </c>
    </row>
    <row r="255" spans="1:4" s="69" customFormat="1" ht="17.25" customHeight="1">
      <c r="A255" s="1872"/>
      <c r="B255" s="389" t="s">
        <v>1379</v>
      </c>
      <c r="C255" s="128"/>
      <c r="D255" s="128"/>
    </row>
    <row r="256" spans="1:4" s="69" customFormat="1" ht="17.25" customHeight="1">
      <c r="A256" s="1872"/>
      <c r="B256" s="390" t="s">
        <v>1380</v>
      </c>
      <c r="C256" s="241"/>
      <c r="D256" s="241"/>
    </row>
    <row r="257" spans="1:4" s="69" customFormat="1" ht="20.25" customHeight="1">
      <c r="A257" s="1872"/>
      <c r="B257" s="343" t="s">
        <v>899</v>
      </c>
      <c r="C257" s="290">
        <f>C258</f>
        <v>0</v>
      </c>
      <c r="D257" s="290">
        <f>D258</f>
        <v>0</v>
      </c>
    </row>
    <row r="258" spans="1:4" s="69" customFormat="1" ht="20.25" customHeight="1" thickBot="1">
      <c r="A258" s="1873"/>
      <c r="B258" s="377" t="s">
        <v>900</v>
      </c>
      <c r="C258" s="120">
        <v>0</v>
      </c>
      <c r="D258" s="120">
        <v>0</v>
      </c>
    </row>
    <row r="259" spans="1:4" s="69" customFormat="1" ht="22.5" customHeight="1" thickBot="1">
      <c r="A259" s="378" t="s">
        <v>901</v>
      </c>
      <c r="B259" s="391" t="s">
        <v>902</v>
      </c>
      <c r="C259" s="380">
        <f>C261</f>
        <v>0</v>
      </c>
      <c r="D259" s="380">
        <f>D261</f>
        <v>0</v>
      </c>
    </row>
    <row r="260" spans="1:4" s="69" customFormat="1" ht="15.75" customHeight="1">
      <c r="A260" s="381"/>
      <c r="B260" s="382" t="s">
        <v>807</v>
      </c>
      <c r="C260" s="383">
        <f>C259/C263*100</f>
        <v>0</v>
      </c>
      <c r="D260" s="383">
        <f>D259/D263*100</f>
        <v>0</v>
      </c>
    </row>
    <row r="261" spans="1:4" s="69" customFormat="1" ht="28.5" customHeight="1">
      <c r="A261" s="392" t="s">
        <v>903</v>
      </c>
      <c r="B261" s="393" t="s">
        <v>904</v>
      </c>
      <c r="C261" s="394">
        <f>C262</f>
        <v>0</v>
      </c>
      <c r="D261" s="394">
        <f>D262</f>
        <v>0</v>
      </c>
    </row>
    <row r="262" spans="1:4" s="69" customFormat="1" ht="27.75" customHeight="1" thickBot="1">
      <c r="A262" s="233" t="s">
        <v>905</v>
      </c>
      <c r="B262" s="395" t="s">
        <v>906</v>
      </c>
      <c r="C262" s="135"/>
      <c r="D262" s="135"/>
    </row>
    <row r="263" spans="1:4" s="69" customFormat="1" ht="27.75" customHeight="1" thickBot="1" thickTop="1">
      <c r="A263" s="396" t="s">
        <v>907</v>
      </c>
      <c r="B263" s="397" t="s">
        <v>908</v>
      </c>
      <c r="C263" s="398">
        <f>C12+C185</f>
        <v>782744.3</v>
      </c>
      <c r="D263" s="398">
        <f>D12+D185</f>
        <v>715533</v>
      </c>
    </row>
    <row r="264" spans="1:6" s="69" customFormat="1" ht="17.25" customHeight="1" thickTop="1">
      <c r="A264" s="1874" t="s">
        <v>909</v>
      </c>
      <c r="B264" s="399" t="s">
        <v>910</v>
      </c>
      <c r="C264" s="400">
        <f>C263-C266</f>
        <v>335433</v>
      </c>
      <c r="D264" s="400">
        <f>D263-D266</f>
        <v>347011</v>
      </c>
      <c r="F264" s="321"/>
    </row>
    <row r="265" spans="1:6" s="69" customFormat="1" ht="12" customHeight="1">
      <c r="A265" s="1875"/>
      <c r="B265" s="401" t="s">
        <v>911</v>
      </c>
      <c r="C265" s="402">
        <f>C264/C263</f>
        <v>0.42853458019432394</v>
      </c>
      <c r="D265" s="402">
        <f>D264/D263</f>
        <v>0.48496854792161925</v>
      </c>
      <c r="F265" s="321"/>
    </row>
    <row r="266" spans="1:6" s="69" customFormat="1" ht="15.75" customHeight="1">
      <c r="A266" s="1875"/>
      <c r="B266" s="403" t="s">
        <v>912</v>
      </c>
      <c r="C266" s="404">
        <f>C192+C217+C242+C259</f>
        <v>447311.30000000005</v>
      </c>
      <c r="D266" s="404">
        <f>D192+D217+D242+D259</f>
        <v>368522</v>
      </c>
      <c r="F266" s="321"/>
    </row>
    <row r="267" spans="1:6" s="69" customFormat="1" ht="12.75" customHeight="1" thickBot="1">
      <c r="A267" s="1876"/>
      <c r="B267" s="405" t="s">
        <v>911</v>
      </c>
      <c r="C267" s="406">
        <f>C266/C263</f>
        <v>0.571465419805676</v>
      </c>
      <c r="D267" s="406">
        <f>D266/D263</f>
        <v>0.5150314520783807</v>
      </c>
      <c r="F267" s="321"/>
    </row>
    <row r="268" spans="1:6" s="69" customFormat="1" ht="27.75" customHeight="1" thickTop="1">
      <c r="A268" s="407"/>
      <c r="B268" s="408" t="s">
        <v>913</v>
      </c>
      <c r="C268" s="409">
        <f>C263-'[2]Прил 5 (расх) 2021-2022'!I370</f>
        <v>0</v>
      </c>
      <c r="D268" s="409">
        <f>D263-'[2]Прил 5 (расх) 2021-2022'!L370</f>
        <v>0</v>
      </c>
      <c r="F268" s="321"/>
    </row>
    <row r="269" spans="1:6" s="69" customFormat="1" ht="27.75" customHeight="1">
      <c r="A269" s="410"/>
      <c r="B269" s="411"/>
      <c r="C269" s="412"/>
      <c r="D269" s="412"/>
      <c r="F269" s="321"/>
    </row>
    <row r="270" spans="1:6" s="69" customFormat="1" ht="27.75" customHeight="1">
      <c r="A270" s="413"/>
      <c r="B270" s="414"/>
      <c r="C270" s="415"/>
      <c r="D270" s="415"/>
      <c r="F270" s="321"/>
    </row>
    <row r="271" spans="1:4" s="69" customFormat="1" ht="7.5" customHeight="1">
      <c r="A271" s="416"/>
      <c r="B271" s="417"/>
      <c r="C271" s="418"/>
      <c r="D271" s="418"/>
    </row>
    <row r="272" spans="1:4" s="69" customFormat="1" ht="89.25" customHeight="1">
      <c r="A272" s="416"/>
      <c r="B272" s="417"/>
      <c r="C272" s="418"/>
      <c r="D272" s="418"/>
    </row>
    <row r="273" spans="1:4" s="69" customFormat="1" ht="28.5" customHeight="1" thickBot="1">
      <c r="A273" s="419" t="s">
        <v>914</v>
      </c>
      <c r="B273" s="420" t="s">
        <v>915</v>
      </c>
      <c r="C273" s="421">
        <f>C274+C277+C280+C288</f>
        <v>0</v>
      </c>
      <c r="D273" s="421">
        <f>D274+D277+D280+D288</f>
        <v>0</v>
      </c>
    </row>
    <row r="274" spans="1:4" s="69" customFormat="1" ht="25.5" customHeight="1">
      <c r="A274" s="422" t="s">
        <v>916</v>
      </c>
      <c r="B274" s="423" t="s">
        <v>917</v>
      </c>
      <c r="C274" s="424">
        <f>C275-C276</f>
        <v>0</v>
      </c>
      <c r="D274" s="424">
        <f>D275-D276</f>
        <v>0</v>
      </c>
    </row>
    <row r="275" spans="1:4" s="69" customFormat="1" ht="27.75" customHeight="1">
      <c r="A275" s="252" t="s">
        <v>918</v>
      </c>
      <c r="B275" s="425" t="s">
        <v>919</v>
      </c>
      <c r="C275" s="225">
        <v>22900</v>
      </c>
      <c r="D275" s="225">
        <v>22900</v>
      </c>
    </row>
    <row r="276" spans="1:4" s="69" customFormat="1" ht="24.75" customHeight="1">
      <c r="A276" s="256" t="s">
        <v>920</v>
      </c>
      <c r="B276" s="426" t="s">
        <v>921</v>
      </c>
      <c r="C276" s="116">
        <v>22900</v>
      </c>
      <c r="D276" s="116">
        <v>22900</v>
      </c>
    </row>
    <row r="277" spans="1:4" s="69" customFormat="1" ht="27.75" customHeight="1">
      <c r="A277" s="422" t="s">
        <v>922</v>
      </c>
      <c r="B277" s="427" t="s">
        <v>923</v>
      </c>
      <c r="C277" s="424">
        <f>C278-C279</f>
        <v>0</v>
      </c>
      <c r="D277" s="424">
        <f>D278-D279</f>
        <v>0</v>
      </c>
    </row>
    <row r="278" spans="1:4" s="69" customFormat="1" ht="24" customHeight="1">
      <c r="A278" s="252" t="s">
        <v>924</v>
      </c>
      <c r="B278" s="428" t="s">
        <v>501</v>
      </c>
      <c r="C278" s="225"/>
      <c r="D278" s="225"/>
    </row>
    <row r="279" spans="1:4" s="69" customFormat="1" ht="27.75" customHeight="1">
      <c r="A279" s="256" t="s">
        <v>925</v>
      </c>
      <c r="B279" s="429" t="s">
        <v>503</v>
      </c>
      <c r="C279" s="116"/>
      <c r="D279" s="116"/>
    </row>
    <row r="280" spans="1:4" s="69" customFormat="1" ht="23.25" customHeight="1">
      <c r="A280" s="430" t="s">
        <v>926</v>
      </c>
      <c r="B280" s="431" t="s">
        <v>927</v>
      </c>
      <c r="C280" s="424">
        <f>C281</f>
        <v>0</v>
      </c>
      <c r="D280" s="424">
        <f>D281</f>
        <v>0</v>
      </c>
    </row>
    <row r="281" spans="1:4" s="69" customFormat="1" ht="19.5" customHeight="1">
      <c r="A281" s="258" t="s">
        <v>928</v>
      </c>
      <c r="B281" s="432" t="s">
        <v>929</v>
      </c>
      <c r="C281" s="433">
        <f>C282</f>
        <v>0</v>
      </c>
      <c r="D281" s="433">
        <f>D282</f>
        <v>0</v>
      </c>
    </row>
    <row r="282" spans="1:4" s="69" customFormat="1" ht="18" customHeight="1">
      <c r="A282" s="258" t="s">
        <v>930</v>
      </c>
      <c r="B282" s="432" t="s">
        <v>931</v>
      </c>
      <c r="C282" s="434">
        <f>C283-C287</f>
        <v>0</v>
      </c>
      <c r="D282" s="434">
        <f>D283-D287</f>
        <v>0</v>
      </c>
    </row>
    <row r="283" spans="1:4" s="69" customFormat="1" ht="16.5" customHeight="1">
      <c r="A283" s="1877"/>
      <c r="B283" s="435" t="s">
        <v>932</v>
      </c>
      <c r="C283" s="433">
        <f>C284+C285+C286</f>
        <v>0</v>
      </c>
      <c r="D283" s="433">
        <f>D284+D285+D286</f>
        <v>0</v>
      </c>
    </row>
    <row r="284" spans="1:4" s="69" customFormat="1" ht="16.5" customHeight="1">
      <c r="A284" s="1878"/>
      <c r="B284" s="436" t="s">
        <v>933</v>
      </c>
      <c r="C284" s="135"/>
      <c r="D284" s="135"/>
    </row>
    <row r="285" spans="1:4" s="69" customFormat="1" ht="16.5" customHeight="1">
      <c r="A285" s="1878"/>
      <c r="B285" s="437" t="s">
        <v>934</v>
      </c>
      <c r="C285" s="128"/>
      <c r="D285" s="128"/>
    </row>
    <row r="286" spans="1:4" s="69" customFormat="1" ht="16.5" customHeight="1">
      <c r="A286" s="1878"/>
      <c r="B286" s="438" t="s">
        <v>935</v>
      </c>
      <c r="C286" s="116"/>
      <c r="D286" s="116"/>
    </row>
    <row r="287" spans="1:4" s="69" customFormat="1" ht="17.25" customHeight="1">
      <c r="A287" s="1879"/>
      <c r="B287" s="435" t="s">
        <v>936</v>
      </c>
      <c r="C287" s="318">
        <v>0</v>
      </c>
      <c r="D287" s="318">
        <v>0</v>
      </c>
    </row>
    <row r="288" spans="1:3" s="69" customFormat="1" ht="24.75" customHeight="1" hidden="1">
      <c r="A288" s="430" t="s">
        <v>937</v>
      </c>
      <c r="B288" s="431" t="s">
        <v>938</v>
      </c>
      <c r="C288" s="424">
        <f>C289</f>
        <v>0</v>
      </c>
    </row>
    <row r="289" spans="1:3" s="69" customFormat="1" ht="29.25" customHeight="1" hidden="1">
      <c r="A289" s="258" t="s">
        <v>939</v>
      </c>
      <c r="B289" s="432" t="s">
        <v>940</v>
      </c>
      <c r="C289" s="439">
        <v>0</v>
      </c>
    </row>
    <row r="290" spans="1:3" ht="12.75">
      <c r="A290" s="69"/>
      <c r="B290" s="69"/>
      <c r="C290" s="69"/>
    </row>
  </sheetData>
  <sheetProtection/>
  <mergeCells count="30">
    <mergeCell ref="B1:D1"/>
    <mergeCell ref="B2:D2"/>
    <mergeCell ref="B3:D3"/>
    <mergeCell ref="A4:C4"/>
    <mergeCell ref="B5:D5"/>
    <mergeCell ref="A7:D7"/>
    <mergeCell ref="A8:D8"/>
    <mergeCell ref="A10:A11"/>
    <mergeCell ref="B10:B11"/>
    <mergeCell ref="C10:D10"/>
    <mergeCell ref="A17:A19"/>
    <mergeCell ref="A66:B66"/>
    <mergeCell ref="A67:A68"/>
    <mergeCell ref="A180:B180"/>
    <mergeCell ref="A181:A182"/>
    <mergeCell ref="A194:A195"/>
    <mergeCell ref="A197:A200"/>
    <mergeCell ref="A202:A203"/>
    <mergeCell ref="A205:A206"/>
    <mergeCell ref="A208:A209"/>
    <mergeCell ref="A211:A216"/>
    <mergeCell ref="A220:A225"/>
    <mergeCell ref="A229:A230"/>
    <mergeCell ref="A233:A234"/>
    <mergeCell ref="A236:A237"/>
    <mergeCell ref="A240:A241"/>
    <mergeCell ref="A245:A248"/>
    <mergeCell ref="A254:A258"/>
    <mergeCell ref="A264:A267"/>
    <mergeCell ref="A283:A28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5"/>
  <sheetViews>
    <sheetView zoomScalePageLayoutView="0" workbookViewId="0" topLeftCell="C1">
      <selection activeCell="C2" sqref="C2"/>
    </sheetView>
  </sheetViews>
  <sheetFormatPr defaultColWidth="9.140625" defaultRowHeight="12.75"/>
  <cols>
    <col min="1" max="1" width="1.57421875" style="0" customWidth="1"/>
    <col min="2" max="2" width="4.28125" style="0" customWidth="1"/>
    <col min="3" max="3" width="53.8515625" style="0" customWidth="1"/>
    <col min="4" max="4" width="3.28125" style="0" customWidth="1"/>
    <col min="5" max="6" width="2.7109375" style="0" customWidth="1"/>
    <col min="7" max="7" width="10.7109375" style="0" customWidth="1"/>
    <col min="8" max="8" width="4.00390625" style="0" customWidth="1"/>
    <col min="9" max="9" width="9.57421875" style="0" customWidth="1"/>
    <col min="10" max="10" width="9.7109375" style="0" customWidth="1"/>
    <col min="11" max="11" width="9.8515625" style="0" customWidth="1"/>
    <col min="12" max="12" width="10.140625" style="0" customWidth="1"/>
    <col min="13" max="13" width="10.28125" style="0" customWidth="1"/>
    <col min="14" max="14" width="10.00390625" style="0" customWidth="1"/>
  </cols>
  <sheetData>
    <row r="1" spans="1:14" ht="11.25" customHeight="1">
      <c r="A1" s="69"/>
      <c r="B1" s="69"/>
      <c r="C1" s="441"/>
      <c r="D1" s="69"/>
      <c r="E1" s="69"/>
      <c r="F1" s="69"/>
      <c r="G1" s="69"/>
      <c r="H1" s="69"/>
      <c r="I1" s="69"/>
      <c r="J1" s="69"/>
      <c r="K1" s="69"/>
      <c r="L1" s="1906" t="s">
        <v>1381</v>
      </c>
      <c r="M1" s="2349"/>
      <c r="N1" s="2349"/>
    </row>
    <row r="2" spans="1:14" ht="11.25" customHeight="1">
      <c r="A2" s="69"/>
      <c r="B2" s="443"/>
      <c r="C2" s="68"/>
      <c r="D2" s="2350" t="s">
        <v>509</v>
      </c>
      <c r="E2" s="2351"/>
      <c r="F2" s="2351"/>
      <c r="G2" s="2351"/>
      <c r="H2" s="2351"/>
      <c r="I2" s="2351"/>
      <c r="J2" s="2351"/>
      <c r="K2" s="2351"/>
      <c r="L2" s="2351"/>
      <c r="M2" s="2351"/>
      <c r="N2" s="2351"/>
    </row>
    <row r="3" spans="1:14" ht="12" customHeight="1">
      <c r="A3" s="69"/>
      <c r="B3" s="69"/>
      <c r="C3" s="69"/>
      <c r="D3" s="2348" t="s">
        <v>942</v>
      </c>
      <c r="E3" s="2348"/>
      <c r="F3" s="2348"/>
      <c r="G3" s="2348"/>
      <c r="H3" s="2348"/>
      <c r="I3" s="2348"/>
      <c r="J3" s="2348"/>
      <c r="K3" s="2348"/>
      <c r="L3" s="2348"/>
      <c r="M3" s="2348"/>
      <c r="N3" s="2348"/>
    </row>
    <row r="4" spans="1:14" ht="6" customHeight="1">
      <c r="A4" s="69"/>
      <c r="B4" s="69"/>
      <c r="C4" s="1906"/>
      <c r="D4" s="1906"/>
      <c r="E4" s="1906"/>
      <c r="F4" s="1906"/>
      <c r="G4" s="1906"/>
      <c r="H4" s="1906"/>
      <c r="I4" s="1906"/>
      <c r="J4" s="1906"/>
      <c r="K4" s="1906"/>
      <c r="L4" s="1906"/>
      <c r="M4" s="1906"/>
      <c r="N4" s="1906"/>
    </row>
    <row r="5" spans="1:14" ht="12" customHeight="1">
      <c r="A5" s="68"/>
      <c r="B5" s="68"/>
      <c r="C5" s="2352" t="s">
        <v>492</v>
      </c>
      <c r="D5" s="2353"/>
      <c r="E5" s="2353"/>
      <c r="F5" s="2353"/>
      <c r="G5" s="2353"/>
      <c r="H5" s="2353"/>
      <c r="I5" s="2353"/>
      <c r="J5" s="2353"/>
      <c r="K5" s="2353"/>
      <c r="L5" s="2353"/>
      <c r="M5" s="2353"/>
      <c r="N5" s="2353"/>
    </row>
    <row r="6" spans="1:14" ht="8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4.25" customHeight="1">
      <c r="A7" s="2327" t="s">
        <v>1382</v>
      </c>
      <c r="B7" s="2327"/>
      <c r="C7" s="2327"/>
      <c r="D7" s="2327"/>
      <c r="E7" s="2327"/>
      <c r="F7" s="2327"/>
      <c r="G7" s="2327"/>
      <c r="H7" s="2327"/>
      <c r="I7" s="2327"/>
      <c r="J7" s="2327"/>
      <c r="K7" s="2327"/>
      <c r="L7" s="2327"/>
      <c r="M7" s="2327"/>
      <c r="N7" s="2327"/>
    </row>
    <row r="8" spans="1:14" ht="14.25" customHeight="1">
      <c r="A8" s="2327" t="s">
        <v>944</v>
      </c>
      <c r="B8" s="2327"/>
      <c r="C8" s="2327"/>
      <c r="D8" s="2327"/>
      <c r="E8" s="2327"/>
      <c r="F8" s="2327"/>
      <c r="G8" s="2327"/>
      <c r="H8" s="2327"/>
      <c r="I8" s="2327"/>
      <c r="J8" s="2327"/>
      <c r="K8" s="2327"/>
      <c r="L8" s="2327"/>
      <c r="M8" s="2327"/>
      <c r="N8" s="2327"/>
    </row>
    <row r="9" spans="2:14" s="75" customFormat="1" ht="10.5" customHeight="1" thickBot="1">
      <c r="B9" s="69"/>
      <c r="C9" s="69"/>
      <c r="D9" s="69"/>
      <c r="E9" s="69"/>
      <c r="F9" s="69"/>
      <c r="G9" s="69"/>
      <c r="H9" s="69"/>
      <c r="I9" s="69"/>
      <c r="J9" s="69"/>
      <c r="K9" s="69"/>
      <c r="N9" s="73" t="s">
        <v>513</v>
      </c>
    </row>
    <row r="10" spans="1:14" s="75" customFormat="1" ht="13.5" customHeight="1">
      <c r="A10" s="2328" t="s">
        <v>945</v>
      </c>
      <c r="B10" s="2329"/>
      <c r="C10" s="2330"/>
      <c r="D10" s="2337" t="s">
        <v>946</v>
      </c>
      <c r="E10" s="2338"/>
      <c r="F10" s="2338"/>
      <c r="G10" s="2338"/>
      <c r="H10" s="2338"/>
      <c r="I10" s="2362" t="s">
        <v>1383</v>
      </c>
      <c r="J10" s="2363"/>
      <c r="K10" s="2364"/>
      <c r="L10" s="2362" t="s">
        <v>1384</v>
      </c>
      <c r="M10" s="2363"/>
      <c r="N10" s="2364"/>
    </row>
    <row r="11" spans="1:14" s="75" customFormat="1" ht="9.75" customHeight="1">
      <c r="A11" s="2331"/>
      <c r="B11" s="2332"/>
      <c r="C11" s="2333"/>
      <c r="D11" s="2344" t="s">
        <v>948</v>
      </c>
      <c r="E11" s="2344" t="s">
        <v>949</v>
      </c>
      <c r="F11" s="2344" t="s">
        <v>950</v>
      </c>
      <c r="G11" s="2344" t="s">
        <v>951</v>
      </c>
      <c r="H11" s="2346" t="s">
        <v>952</v>
      </c>
      <c r="I11" s="2357" t="s">
        <v>1385</v>
      </c>
      <c r="J11" s="2359" t="s">
        <v>818</v>
      </c>
      <c r="K11" s="2360"/>
      <c r="L11" s="2361" t="s">
        <v>1385</v>
      </c>
      <c r="M11" s="2359" t="s">
        <v>818</v>
      </c>
      <c r="N11" s="2360"/>
    </row>
    <row r="12" spans="1:14" s="75" customFormat="1" ht="45.75" customHeight="1" thickBot="1">
      <c r="A12" s="2334"/>
      <c r="B12" s="2335"/>
      <c r="C12" s="2336"/>
      <c r="D12" s="2189"/>
      <c r="E12" s="2345"/>
      <c r="F12" s="2345"/>
      <c r="G12" s="2345"/>
      <c r="H12" s="2347"/>
      <c r="I12" s="2358"/>
      <c r="J12" s="446" t="s">
        <v>953</v>
      </c>
      <c r="K12" s="1077" t="s">
        <v>954</v>
      </c>
      <c r="L12" s="2358"/>
      <c r="M12" s="446" t="s">
        <v>953</v>
      </c>
      <c r="N12" s="1077" t="s">
        <v>954</v>
      </c>
    </row>
    <row r="13" spans="1:14" s="75" customFormat="1" ht="20.25" customHeight="1" thickBot="1">
      <c r="A13" s="1915" t="s">
        <v>955</v>
      </c>
      <c r="B13" s="2055"/>
      <c r="C13" s="2056"/>
      <c r="D13" s="447" t="s">
        <v>179</v>
      </c>
      <c r="E13" s="448" t="s">
        <v>956</v>
      </c>
      <c r="F13" s="449" t="s">
        <v>957</v>
      </c>
      <c r="G13" s="450" t="s">
        <v>958</v>
      </c>
      <c r="H13" s="451" t="s">
        <v>167</v>
      </c>
      <c r="I13" s="452">
        <f>J13+K13</f>
        <v>57181.49999999999</v>
      </c>
      <c r="J13" s="453">
        <f>J15+J18+J31+J39+J40+J53+J57+J58</f>
        <v>55720.399999999994</v>
      </c>
      <c r="K13" s="454">
        <f>K15+K18+K31+K39+K40+K53+K57+K58</f>
        <v>1461.1</v>
      </c>
      <c r="L13" s="452">
        <f>M13+N13</f>
        <v>59472.3</v>
      </c>
      <c r="M13" s="453">
        <f>M15+M18+M31+M39+M40+M53+M57+M58</f>
        <v>58014</v>
      </c>
      <c r="N13" s="454">
        <f>N15+N18+N31+N39+N40+N53+N57+N58</f>
        <v>1458.3</v>
      </c>
    </row>
    <row r="14" spans="1:14" s="75" customFormat="1" ht="15" customHeight="1">
      <c r="A14" s="1924" t="s">
        <v>959</v>
      </c>
      <c r="B14" s="1925"/>
      <c r="C14" s="1926"/>
      <c r="D14" s="455"/>
      <c r="E14" s="456"/>
      <c r="F14" s="457"/>
      <c r="G14" s="458"/>
      <c r="H14" s="459"/>
      <c r="I14" s="460">
        <f aca="true" t="shared" si="0" ref="I14:N14">I13/I370</f>
        <v>0.07305259201504245</v>
      </c>
      <c r="J14" s="461">
        <f t="shared" si="0"/>
        <v>0.16611484260642212</v>
      </c>
      <c r="K14" s="462">
        <f t="shared" si="0"/>
        <v>0.003266405297608175</v>
      </c>
      <c r="L14" s="460">
        <f t="shared" si="0"/>
        <v>0.08311608269639556</v>
      </c>
      <c r="M14" s="461">
        <f t="shared" si="0"/>
        <v>0.16718202016650768</v>
      </c>
      <c r="N14" s="462">
        <f t="shared" si="0"/>
        <v>0.003957158595687639</v>
      </c>
    </row>
    <row r="15" spans="1:14" s="75" customFormat="1" ht="20.25" customHeight="1">
      <c r="A15" s="2321" t="s">
        <v>960</v>
      </c>
      <c r="B15" s="2322"/>
      <c r="C15" s="1934"/>
      <c r="D15" s="463" t="s">
        <v>179</v>
      </c>
      <c r="E15" s="464" t="s">
        <v>956</v>
      </c>
      <c r="F15" s="464" t="s">
        <v>961</v>
      </c>
      <c r="G15" s="465" t="s">
        <v>962</v>
      </c>
      <c r="H15" s="466" t="s">
        <v>963</v>
      </c>
      <c r="I15" s="467">
        <f aca="true" t="shared" si="1" ref="I15:I78">J15+K15</f>
        <v>1363.4</v>
      </c>
      <c r="J15" s="468">
        <f>J16+J17</f>
        <v>1363.4</v>
      </c>
      <c r="K15" s="469">
        <f>K16+K17</f>
        <v>0</v>
      </c>
      <c r="L15" s="467">
        <f aca="true" t="shared" si="2" ref="L15:L78">M15+N15</f>
        <v>1363.4</v>
      </c>
      <c r="M15" s="468">
        <f>M16+M17</f>
        <v>1363.4</v>
      </c>
      <c r="N15" s="469">
        <f>N16+N17</f>
        <v>0</v>
      </c>
    </row>
    <row r="16" spans="1:14" s="75" customFormat="1" ht="12.75" customHeight="1">
      <c r="A16" s="2323" t="s">
        <v>818</v>
      </c>
      <c r="B16" s="2324"/>
      <c r="C16" s="2313" t="s">
        <v>964</v>
      </c>
      <c r="D16" s="2051" t="s">
        <v>179</v>
      </c>
      <c r="E16" s="2261" t="s">
        <v>956</v>
      </c>
      <c r="F16" s="2261" t="s">
        <v>961</v>
      </c>
      <c r="G16" s="1913" t="s">
        <v>962</v>
      </c>
      <c r="H16" s="466" t="s">
        <v>965</v>
      </c>
      <c r="I16" s="471">
        <f t="shared" si="1"/>
        <v>1050.4</v>
      </c>
      <c r="J16" s="472">
        <v>1050.4</v>
      </c>
      <c r="K16" s="473"/>
      <c r="L16" s="471">
        <f t="shared" si="2"/>
        <v>1050.4</v>
      </c>
      <c r="M16" s="472">
        <v>1050.4</v>
      </c>
      <c r="N16" s="473"/>
    </row>
    <row r="17" spans="1:14" s="75" customFormat="1" ht="11.25" customHeight="1">
      <c r="A17" s="2325"/>
      <c r="B17" s="2326"/>
      <c r="C17" s="2314"/>
      <c r="D17" s="2053"/>
      <c r="E17" s="2305"/>
      <c r="F17" s="2305"/>
      <c r="G17" s="2018"/>
      <c r="H17" s="477" t="s">
        <v>966</v>
      </c>
      <c r="I17" s="478">
        <f t="shared" si="1"/>
        <v>313</v>
      </c>
      <c r="J17" s="479">
        <v>313</v>
      </c>
      <c r="K17" s="480"/>
      <c r="L17" s="478">
        <f t="shared" si="2"/>
        <v>313</v>
      </c>
      <c r="M17" s="479">
        <v>313</v>
      </c>
      <c r="N17" s="480"/>
    </row>
    <row r="18" spans="1:14" s="75" customFormat="1" ht="20.25" customHeight="1">
      <c r="A18" s="2295" t="s">
        <v>33</v>
      </c>
      <c r="B18" s="2077"/>
      <c r="C18" s="2296"/>
      <c r="D18" s="481" t="s">
        <v>179</v>
      </c>
      <c r="E18" s="482" t="s">
        <v>956</v>
      </c>
      <c r="F18" s="483" t="s">
        <v>967</v>
      </c>
      <c r="G18" s="484" t="s">
        <v>958</v>
      </c>
      <c r="H18" s="485" t="s">
        <v>167</v>
      </c>
      <c r="I18" s="486">
        <f t="shared" si="1"/>
        <v>5865.4</v>
      </c>
      <c r="J18" s="487">
        <f>J19+J26+J29</f>
        <v>5865.4</v>
      </c>
      <c r="K18" s="488">
        <f>K19+K26+K29</f>
        <v>0</v>
      </c>
      <c r="L18" s="486">
        <f t="shared" si="2"/>
        <v>6897.4</v>
      </c>
      <c r="M18" s="487">
        <f>M19+M26+M29</f>
        <v>6897.4</v>
      </c>
      <c r="N18" s="488">
        <f>N19+N26+N29</f>
        <v>0</v>
      </c>
    </row>
    <row r="19" spans="1:14" s="75" customFormat="1" ht="16.5" customHeight="1">
      <c r="A19" s="2030" t="s">
        <v>968</v>
      </c>
      <c r="B19" s="2309" t="s">
        <v>969</v>
      </c>
      <c r="C19" s="2289"/>
      <c r="D19" s="2004" t="s">
        <v>179</v>
      </c>
      <c r="E19" s="2261" t="s">
        <v>956</v>
      </c>
      <c r="F19" s="2261" t="s">
        <v>967</v>
      </c>
      <c r="G19" s="484" t="s">
        <v>970</v>
      </c>
      <c r="H19" s="485" t="s">
        <v>167</v>
      </c>
      <c r="I19" s="489">
        <f t="shared" si="1"/>
        <v>2882</v>
      </c>
      <c r="J19" s="490">
        <f>J20+J21+J22+J23+J24+J25</f>
        <v>2882</v>
      </c>
      <c r="K19" s="491">
        <f>K20+K21+K22+K23+K24+K25</f>
        <v>0</v>
      </c>
      <c r="L19" s="489">
        <f t="shared" si="2"/>
        <v>3914</v>
      </c>
      <c r="M19" s="490">
        <f>M20+M21+M22+M23+M24+M25</f>
        <v>3914</v>
      </c>
      <c r="N19" s="491">
        <f>N20+N21+N22+N23+N24+N25</f>
        <v>0</v>
      </c>
    </row>
    <row r="20" spans="1:14" s="75" customFormat="1" ht="12" customHeight="1">
      <c r="A20" s="2026"/>
      <c r="B20" s="1972" t="s">
        <v>818</v>
      </c>
      <c r="C20" s="2316" t="s">
        <v>964</v>
      </c>
      <c r="D20" s="2087"/>
      <c r="E20" s="2087"/>
      <c r="F20" s="2087"/>
      <c r="G20" s="1913" t="s">
        <v>970</v>
      </c>
      <c r="H20" s="493" t="s">
        <v>965</v>
      </c>
      <c r="I20" s="494">
        <f t="shared" si="1"/>
        <v>1719</v>
      </c>
      <c r="J20" s="495">
        <v>1719</v>
      </c>
      <c r="K20" s="496"/>
      <c r="L20" s="494">
        <f t="shared" si="2"/>
        <v>1719</v>
      </c>
      <c r="M20" s="495">
        <v>1719</v>
      </c>
      <c r="N20" s="496"/>
    </row>
    <row r="21" spans="1:14" s="75" customFormat="1" ht="12.75" customHeight="1">
      <c r="A21" s="2026"/>
      <c r="B21" s="2075"/>
      <c r="C21" s="2316"/>
      <c r="D21" s="2087"/>
      <c r="E21" s="2087"/>
      <c r="F21" s="2087"/>
      <c r="G21" s="2114"/>
      <c r="H21" s="497" t="s">
        <v>971</v>
      </c>
      <c r="I21" s="498">
        <f t="shared" si="1"/>
        <v>3</v>
      </c>
      <c r="J21" s="499">
        <v>3</v>
      </c>
      <c r="K21" s="500"/>
      <c r="L21" s="498">
        <f t="shared" si="2"/>
        <v>3</v>
      </c>
      <c r="M21" s="499">
        <v>3</v>
      </c>
      <c r="N21" s="500"/>
    </row>
    <row r="22" spans="1:14" s="75" customFormat="1" ht="9.75" customHeight="1">
      <c r="A22" s="2026"/>
      <c r="B22" s="2075"/>
      <c r="C22" s="2317"/>
      <c r="D22" s="2087"/>
      <c r="E22" s="2087"/>
      <c r="F22" s="2087"/>
      <c r="G22" s="2114"/>
      <c r="H22" s="497" t="s">
        <v>966</v>
      </c>
      <c r="I22" s="498">
        <f t="shared" si="1"/>
        <v>508</v>
      </c>
      <c r="J22" s="499">
        <v>508</v>
      </c>
      <c r="K22" s="500"/>
      <c r="L22" s="498">
        <f t="shared" si="2"/>
        <v>508</v>
      </c>
      <c r="M22" s="499">
        <v>508</v>
      </c>
      <c r="N22" s="500"/>
    </row>
    <row r="23" spans="1:14" s="75" customFormat="1" ht="12.75" customHeight="1">
      <c r="A23" s="2026"/>
      <c r="B23" s="2075"/>
      <c r="C23" s="501" t="s">
        <v>972</v>
      </c>
      <c r="D23" s="2087"/>
      <c r="E23" s="2087"/>
      <c r="F23" s="2087"/>
      <c r="G23" s="2114"/>
      <c r="H23" s="497" t="s">
        <v>973</v>
      </c>
      <c r="I23" s="498">
        <f t="shared" si="1"/>
        <v>648</v>
      </c>
      <c r="J23" s="499">
        <v>648</v>
      </c>
      <c r="K23" s="500"/>
      <c r="L23" s="498">
        <f t="shared" si="2"/>
        <v>1680</v>
      </c>
      <c r="M23" s="499">
        <v>1680</v>
      </c>
      <c r="N23" s="500"/>
    </row>
    <row r="24" spans="1:14" s="75" customFormat="1" ht="12.75" customHeight="1">
      <c r="A24" s="2026"/>
      <c r="B24" s="2075"/>
      <c r="C24" s="502" t="s">
        <v>974</v>
      </c>
      <c r="D24" s="2087"/>
      <c r="E24" s="2087"/>
      <c r="F24" s="2087"/>
      <c r="G24" s="2114"/>
      <c r="H24" s="503" t="s">
        <v>975</v>
      </c>
      <c r="I24" s="498">
        <f t="shared" si="1"/>
        <v>3.3</v>
      </c>
      <c r="J24" s="499">
        <v>3.3</v>
      </c>
      <c r="K24" s="500"/>
      <c r="L24" s="498">
        <f t="shared" si="2"/>
        <v>3.3</v>
      </c>
      <c r="M24" s="499">
        <v>3.3</v>
      </c>
      <c r="N24" s="500"/>
    </row>
    <row r="25" spans="1:14" s="75" customFormat="1" ht="11.25" customHeight="1">
      <c r="A25" s="2026"/>
      <c r="B25" s="2076"/>
      <c r="C25" s="502" t="s">
        <v>976</v>
      </c>
      <c r="D25" s="2315"/>
      <c r="E25" s="2315"/>
      <c r="F25" s="2315"/>
      <c r="G25" s="2115"/>
      <c r="H25" s="477" t="s">
        <v>977</v>
      </c>
      <c r="I25" s="478">
        <f t="shared" si="1"/>
        <v>0.7</v>
      </c>
      <c r="J25" s="479">
        <v>0.7</v>
      </c>
      <c r="K25" s="480"/>
      <c r="L25" s="478">
        <f t="shared" si="2"/>
        <v>0.7</v>
      </c>
      <c r="M25" s="479">
        <v>0.7</v>
      </c>
      <c r="N25" s="480"/>
    </row>
    <row r="26" spans="1:14" s="75" customFormat="1" ht="15.75" customHeight="1">
      <c r="A26" s="2026"/>
      <c r="B26" s="2309" t="s">
        <v>978</v>
      </c>
      <c r="C26" s="1981"/>
      <c r="D26" s="504" t="s">
        <v>179</v>
      </c>
      <c r="E26" s="483" t="s">
        <v>956</v>
      </c>
      <c r="F26" s="483" t="s">
        <v>967</v>
      </c>
      <c r="G26" s="484" t="s">
        <v>979</v>
      </c>
      <c r="H26" s="466" t="s">
        <v>963</v>
      </c>
      <c r="I26" s="467">
        <f t="shared" si="1"/>
        <v>1363.4</v>
      </c>
      <c r="J26" s="468">
        <f>J27+J28</f>
        <v>1363.4</v>
      </c>
      <c r="K26" s="469">
        <f>K27+K28</f>
        <v>0</v>
      </c>
      <c r="L26" s="467">
        <f t="shared" si="2"/>
        <v>1363.4</v>
      </c>
      <c r="M26" s="468">
        <f>M27+M28</f>
        <v>1363.4</v>
      </c>
      <c r="N26" s="469">
        <f>N27+N28</f>
        <v>0</v>
      </c>
    </row>
    <row r="27" spans="1:14" s="75" customFormat="1" ht="13.5" customHeight="1">
      <c r="A27" s="2026"/>
      <c r="B27" s="1972" t="s">
        <v>818</v>
      </c>
      <c r="C27" s="2313" t="s">
        <v>964</v>
      </c>
      <c r="D27" s="2051" t="s">
        <v>179</v>
      </c>
      <c r="E27" s="2261" t="s">
        <v>956</v>
      </c>
      <c r="F27" s="2261" t="s">
        <v>967</v>
      </c>
      <c r="G27" s="1913" t="s">
        <v>979</v>
      </c>
      <c r="H27" s="466" t="s">
        <v>965</v>
      </c>
      <c r="I27" s="471">
        <f t="shared" si="1"/>
        <v>1050.4</v>
      </c>
      <c r="J27" s="472">
        <v>1050.4</v>
      </c>
      <c r="K27" s="473"/>
      <c r="L27" s="471">
        <f t="shared" si="2"/>
        <v>1050.4</v>
      </c>
      <c r="M27" s="472">
        <v>1050.4</v>
      </c>
      <c r="N27" s="473"/>
    </row>
    <row r="28" spans="1:14" s="75" customFormat="1" ht="14.25" customHeight="1">
      <c r="A28" s="2026"/>
      <c r="B28" s="2076"/>
      <c r="C28" s="2314"/>
      <c r="D28" s="2053"/>
      <c r="E28" s="2305"/>
      <c r="F28" s="2305"/>
      <c r="G28" s="2018"/>
      <c r="H28" s="477" t="s">
        <v>966</v>
      </c>
      <c r="I28" s="478">
        <f t="shared" si="1"/>
        <v>313</v>
      </c>
      <c r="J28" s="479">
        <v>313</v>
      </c>
      <c r="K28" s="480"/>
      <c r="L28" s="478">
        <f t="shared" si="2"/>
        <v>313</v>
      </c>
      <c r="M28" s="479">
        <v>313</v>
      </c>
      <c r="N28" s="480"/>
    </row>
    <row r="29" spans="1:14" s="75" customFormat="1" ht="16.5" customHeight="1">
      <c r="A29" s="2026"/>
      <c r="B29" s="2309" t="s">
        <v>980</v>
      </c>
      <c r="C29" s="1981"/>
      <c r="D29" s="504" t="s">
        <v>179</v>
      </c>
      <c r="E29" s="482" t="s">
        <v>956</v>
      </c>
      <c r="F29" s="483" t="s">
        <v>967</v>
      </c>
      <c r="G29" s="484" t="s">
        <v>981</v>
      </c>
      <c r="H29" s="485" t="s">
        <v>982</v>
      </c>
      <c r="I29" s="486">
        <f t="shared" si="1"/>
        <v>1620</v>
      </c>
      <c r="J29" s="487">
        <f>J30</f>
        <v>1620</v>
      </c>
      <c r="K29" s="488">
        <f>K30</f>
        <v>0</v>
      </c>
      <c r="L29" s="486">
        <f t="shared" si="2"/>
        <v>1620</v>
      </c>
      <c r="M29" s="487">
        <f>M30</f>
        <v>1620</v>
      </c>
      <c r="N29" s="488">
        <f>N30</f>
        <v>0</v>
      </c>
    </row>
    <row r="30" spans="1:14" s="75" customFormat="1" ht="18.75" customHeight="1">
      <c r="A30" s="2001"/>
      <c r="B30" s="505" t="s">
        <v>818</v>
      </c>
      <c r="C30" s="506" t="s">
        <v>983</v>
      </c>
      <c r="D30" s="504" t="s">
        <v>179</v>
      </c>
      <c r="E30" s="483" t="s">
        <v>956</v>
      </c>
      <c r="F30" s="483" t="s">
        <v>967</v>
      </c>
      <c r="G30" s="484" t="s">
        <v>981</v>
      </c>
      <c r="H30" s="485" t="s">
        <v>982</v>
      </c>
      <c r="I30" s="507">
        <f t="shared" si="1"/>
        <v>1620</v>
      </c>
      <c r="J30" s="508">
        <v>1620</v>
      </c>
      <c r="K30" s="509"/>
      <c r="L30" s="507">
        <f t="shared" si="2"/>
        <v>1620</v>
      </c>
      <c r="M30" s="508">
        <v>1620</v>
      </c>
      <c r="N30" s="509"/>
    </row>
    <row r="31" spans="1:14" s="75" customFormat="1" ht="15.75" customHeight="1">
      <c r="A31" s="2297" t="s">
        <v>984</v>
      </c>
      <c r="B31" s="2082"/>
      <c r="C31" s="2083"/>
      <c r="D31" s="510" t="s">
        <v>179</v>
      </c>
      <c r="E31" s="511" t="s">
        <v>956</v>
      </c>
      <c r="F31" s="475" t="s">
        <v>985</v>
      </c>
      <c r="G31" s="476" t="s">
        <v>986</v>
      </c>
      <c r="H31" s="512" t="s">
        <v>167</v>
      </c>
      <c r="I31" s="513">
        <f t="shared" si="1"/>
        <v>29402.6</v>
      </c>
      <c r="J31" s="514">
        <f>J32+J33+J34+J35+J36+J37+J38</f>
        <v>29402.6</v>
      </c>
      <c r="K31" s="515">
        <f>K32+K33+K34+K35+K36+K37+K38</f>
        <v>0</v>
      </c>
      <c r="L31" s="513">
        <f t="shared" si="2"/>
        <v>33110.2</v>
      </c>
      <c r="M31" s="514">
        <f>M32+M33+M34+M35+M36+M37+M38</f>
        <v>33110.2</v>
      </c>
      <c r="N31" s="515">
        <f>N32+N33+N34+N35+N36+N37+N38</f>
        <v>0</v>
      </c>
    </row>
    <row r="32" spans="1:14" s="75" customFormat="1" ht="12.75" customHeight="1">
      <c r="A32" s="2258" t="s">
        <v>818</v>
      </c>
      <c r="B32" s="2310"/>
      <c r="C32" s="2276" t="s">
        <v>964</v>
      </c>
      <c r="D32" s="2051" t="s">
        <v>179</v>
      </c>
      <c r="E32" s="2261" t="s">
        <v>956</v>
      </c>
      <c r="F32" s="2261" t="s">
        <v>985</v>
      </c>
      <c r="G32" s="1913" t="s">
        <v>986</v>
      </c>
      <c r="H32" s="516" t="s">
        <v>965</v>
      </c>
      <c r="I32" s="471">
        <f t="shared" si="1"/>
        <v>16755</v>
      </c>
      <c r="J32" s="472">
        <v>16755</v>
      </c>
      <c r="K32" s="473"/>
      <c r="L32" s="471">
        <f t="shared" si="2"/>
        <v>16749</v>
      </c>
      <c r="M32" s="472">
        <v>16749</v>
      </c>
      <c r="N32" s="473"/>
    </row>
    <row r="33" spans="1:14" s="75" customFormat="1" ht="12" customHeight="1">
      <c r="A33" s="2311"/>
      <c r="B33" s="2204"/>
      <c r="C33" s="2277"/>
      <c r="D33" s="2052"/>
      <c r="E33" s="2262"/>
      <c r="F33" s="2087"/>
      <c r="G33" s="2114"/>
      <c r="H33" s="518" t="s">
        <v>971</v>
      </c>
      <c r="I33" s="498">
        <f t="shared" si="1"/>
        <v>53.6</v>
      </c>
      <c r="J33" s="499">
        <v>53.6</v>
      </c>
      <c r="K33" s="500"/>
      <c r="L33" s="498">
        <f t="shared" si="2"/>
        <v>53.2</v>
      </c>
      <c r="M33" s="499">
        <v>53.2</v>
      </c>
      <c r="N33" s="500"/>
    </row>
    <row r="34" spans="1:14" s="75" customFormat="1" ht="11.25" customHeight="1">
      <c r="A34" s="2311"/>
      <c r="B34" s="2204"/>
      <c r="C34" s="2278"/>
      <c r="D34" s="2052"/>
      <c r="E34" s="2262"/>
      <c r="F34" s="2087"/>
      <c r="G34" s="2114"/>
      <c r="H34" s="518" t="s">
        <v>966</v>
      </c>
      <c r="I34" s="498">
        <f t="shared" si="1"/>
        <v>4984</v>
      </c>
      <c r="J34" s="499">
        <v>4984</v>
      </c>
      <c r="K34" s="500"/>
      <c r="L34" s="498">
        <f t="shared" si="2"/>
        <v>4982</v>
      </c>
      <c r="M34" s="499">
        <v>4982</v>
      </c>
      <c r="N34" s="500"/>
    </row>
    <row r="35" spans="1:14" s="75" customFormat="1" ht="11.25" customHeight="1">
      <c r="A35" s="2311"/>
      <c r="B35" s="2204"/>
      <c r="C35" s="501" t="s">
        <v>972</v>
      </c>
      <c r="D35" s="2052"/>
      <c r="E35" s="2262"/>
      <c r="F35" s="2087"/>
      <c r="G35" s="2114"/>
      <c r="H35" s="518" t="s">
        <v>973</v>
      </c>
      <c r="I35" s="498">
        <f t="shared" si="1"/>
        <v>7293</v>
      </c>
      <c r="J35" s="499">
        <v>7293</v>
      </c>
      <c r="K35" s="500"/>
      <c r="L35" s="498">
        <f t="shared" si="2"/>
        <v>11009</v>
      </c>
      <c r="M35" s="499">
        <v>11009</v>
      </c>
      <c r="N35" s="500"/>
    </row>
    <row r="36" spans="1:14" s="75" customFormat="1" ht="10.5" customHeight="1">
      <c r="A36" s="2311"/>
      <c r="B36" s="2204"/>
      <c r="C36" s="502" t="s">
        <v>987</v>
      </c>
      <c r="D36" s="2052"/>
      <c r="E36" s="2262"/>
      <c r="F36" s="2087"/>
      <c r="G36" s="2114"/>
      <c r="H36" s="518" t="s">
        <v>988</v>
      </c>
      <c r="I36" s="498">
        <f t="shared" si="1"/>
        <v>40</v>
      </c>
      <c r="J36" s="499">
        <v>40</v>
      </c>
      <c r="K36" s="500"/>
      <c r="L36" s="498">
        <f t="shared" si="2"/>
        <v>40</v>
      </c>
      <c r="M36" s="499">
        <v>40</v>
      </c>
      <c r="N36" s="500"/>
    </row>
    <row r="37" spans="1:14" s="75" customFormat="1" ht="13.5" customHeight="1">
      <c r="A37" s="2311"/>
      <c r="B37" s="2204"/>
      <c r="C37" s="502" t="s">
        <v>974</v>
      </c>
      <c r="D37" s="2052"/>
      <c r="E37" s="2262"/>
      <c r="F37" s="2087"/>
      <c r="G37" s="2114"/>
      <c r="H37" s="518" t="s">
        <v>975</v>
      </c>
      <c r="I37" s="498">
        <f t="shared" si="1"/>
        <v>237</v>
      </c>
      <c r="J37" s="499">
        <v>237</v>
      </c>
      <c r="K37" s="500"/>
      <c r="L37" s="498">
        <f t="shared" si="2"/>
        <v>237</v>
      </c>
      <c r="M37" s="499">
        <v>237</v>
      </c>
      <c r="N37" s="500"/>
    </row>
    <row r="38" spans="1:14" s="75" customFormat="1" ht="14.25" customHeight="1">
      <c r="A38" s="2312"/>
      <c r="B38" s="2204"/>
      <c r="C38" s="502" t="s">
        <v>976</v>
      </c>
      <c r="D38" s="2052"/>
      <c r="E38" s="2262"/>
      <c r="F38" s="2087"/>
      <c r="G38" s="2114"/>
      <c r="H38" s="519" t="s">
        <v>977</v>
      </c>
      <c r="I38" s="520">
        <f t="shared" si="1"/>
        <v>40</v>
      </c>
      <c r="J38" s="521">
        <v>40</v>
      </c>
      <c r="K38" s="522"/>
      <c r="L38" s="520">
        <f t="shared" si="2"/>
        <v>40</v>
      </c>
      <c r="M38" s="521">
        <v>40</v>
      </c>
      <c r="N38" s="522"/>
    </row>
    <row r="39" spans="1:14" s="75" customFormat="1" ht="24.75" customHeight="1">
      <c r="A39" s="2295" t="s">
        <v>989</v>
      </c>
      <c r="B39" s="2307"/>
      <c r="C39" s="1981"/>
      <c r="D39" s="481" t="s">
        <v>179</v>
      </c>
      <c r="E39" s="483" t="s">
        <v>956</v>
      </c>
      <c r="F39" s="483" t="s">
        <v>990</v>
      </c>
      <c r="G39" s="484" t="s">
        <v>991</v>
      </c>
      <c r="H39" s="485" t="s">
        <v>973</v>
      </c>
      <c r="I39" s="507">
        <f t="shared" si="1"/>
        <v>2.8</v>
      </c>
      <c r="J39" s="508"/>
      <c r="K39" s="509">
        <v>2.8</v>
      </c>
      <c r="L39" s="507">
        <f t="shared" si="2"/>
        <v>0</v>
      </c>
      <c r="M39" s="508"/>
      <c r="N39" s="509">
        <v>0</v>
      </c>
    </row>
    <row r="40" spans="1:14" s="75" customFormat="1" ht="24.75" customHeight="1">
      <c r="A40" s="2308" t="s">
        <v>992</v>
      </c>
      <c r="B40" s="2077"/>
      <c r="C40" s="2296"/>
      <c r="D40" s="481" t="s">
        <v>179</v>
      </c>
      <c r="E40" s="523" t="s">
        <v>956</v>
      </c>
      <c r="F40" s="484" t="s">
        <v>993</v>
      </c>
      <c r="G40" s="484" t="s">
        <v>958</v>
      </c>
      <c r="H40" s="524" t="s">
        <v>167</v>
      </c>
      <c r="I40" s="486">
        <f t="shared" si="1"/>
        <v>6778</v>
      </c>
      <c r="J40" s="487">
        <f>J41+J47</f>
        <v>6778</v>
      </c>
      <c r="K40" s="488">
        <f>K41+K47</f>
        <v>0</v>
      </c>
      <c r="L40" s="486">
        <f t="shared" si="2"/>
        <v>6807</v>
      </c>
      <c r="M40" s="487">
        <f>M41+M47</f>
        <v>6807</v>
      </c>
      <c r="N40" s="488">
        <f>N41+N47</f>
        <v>0</v>
      </c>
    </row>
    <row r="41" spans="1:14" s="75" customFormat="1" ht="18.75" customHeight="1">
      <c r="A41" s="1999" t="s">
        <v>994</v>
      </c>
      <c r="B41" s="2148" t="s">
        <v>178</v>
      </c>
      <c r="C41" s="1981"/>
      <c r="D41" s="481" t="s">
        <v>179</v>
      </c>
      <c r="E41" s="484" t="s">
        <v>956</v>
      </c>
      <c r="F41" s="484" t="s">
        <v>993</v>
      </c>
      <c r="G41" s="484" t="s">
        <v>995</v>
      </c>
      <c r="H41" s="512" t="s">
        <v>167</v>
      </c>
      <c r="I41" s="525">
        <f t="shared" si="1"/>
        <v>5334</v>
      </c>
      <c r="J41" s="526">
        <f>J42+J43+J44+J45+J46</f>
        <v>5334</v>
      </c>
      <c r="K41" s="527">
        <f>K42+K43+K44+K45+K46</f>
        <v>0</v>
      </c>
      <c r="L41" s="525">
        <f t="shared" si="2"/>
        <v>5389</v>
      </c>
      <c r="M41" s="526">
        <f>M42+M43+M44+M45+M46</f>
        <v>5389</v>
      </c>
      <c r="N41" s="527">
        <f>N42+N43+N44+N45+N46</f>
        <v>0</v>
      </c>
    </row>
    <row r="42" spans="1:14" s="75" customFormat="1" ht="10.5" customHeight="1">
      <c r="A42" s="2025"/>
      <c r="B42" s="1972" t="s">
        <v>818</v>
      </c>
      <c r="C42" s="1975" t="s">
        <v>964</v>
      </c>
      <c r="D42" s="2051" t="s">
        <v>179</v>
      </c>
      <c r="E42" s="2261" t="s">
        <v>956</v>
      </c>
      <c r="F42" s="1913" t="s">
        <v>993</v>
      </c>
      <c r="G42" s="1913" t="s">
        <v>995</v>
      </c>
      <c r="H42" s="466" t="s">
        <v>965</v>
      </c>
      <c r="I42" s="471">
        <f t="shared" si="1"/>
        <v>3590</v>
      </c>
      <c r="J42" s="472">
        <v>3590</v>
      </c>
      <c r="K42" s="473"/>
      <c r="L42" s="471">
        <f t="shared" si="2"/>
        <v>3590</v>
      </c>
      <c r="M42" s="472">
        <v>3590</v>
      </c>
      <c r="N42" s="473"/>
    </row>
    <row r="43" spans="1:14" s="75" customFormat="1" ht="12" customHeight="1">
      <c r="A43" s="2025"/>
      <c r="B43" s="1973"/>
      <c r="C43" s="1976"/>
      <c r="D43" s="2052"/>
      <c r="E43" s="2262"/>
      <c r="F43" s="1960"/>
      <c r="G43" s="1960"/>
      <c r="H43" s="497" t="s">
        <v>971</v>
      </c>
      <c r="I43" s="498">
        <f t="shared" si="1"/>
        <v>0</v>
      </c>
      <c r="J43" s="499"/>
      <c r="K43" s="500"/>
      <c r="L43" s="498">
        <f t="shared" si="2"/>
        <v>0</v>
      </c>
      <c r="M43" s="499"/>
      <c r="N43" s="500"/>
    </row>
    <row r="44" spans="1:14" s="75" customFormat="1" ht="12" customHeight="1">
      <c r="A44" s="2025"/>
      <c r="B44" s="1973"/>
      <c r="C44" s="1977"/>
      <c r="D44" s="2052"/>
      <c r="E44" s="2262"/>
      <c r="F44" s="1960"/>
      <c r="G44" s="1960"/>
      <c r="H44" s="497" t="s">
        <v>966</v>
      </c>
      <c r="I44" s="498">
        <f t="shared" si="1"/>
        <v>1065</v>
      </c>
      <c r="J44" s="499">
        <v>1065</v>
      </c>
      <c r="K44" s="500"/>
      <c r="L44" s="498">
        <f t="shared" si="2"/>
        <v>1065</v>
      </c>
      <c r="M44" s="499">
        <v>1065</v>
      </c>
      <c r="N44" s="500"/>
    </row>
    <row r="45" spans="1:14" s="75" customFormat="1" ht="13.5" customHeight="1">
      <c r="A45" s="2025"/>
      <c r="B45" s="1973"/>
      <c r="C45" s="501" t="s">
        <v>996</v>
      </c>
      <c r="D45" s="2052"/>
      <c r="E45" s="2262"/>
      <c r="F45" s="1960"/>
      <c r="G45" s="1960"/>
      <c r="H45" s="497" t="s">
        <v>973</v>
      </c>
      <c r="I45" s="498">
        <f t="shared" si="1"/>
        <v>677</v>
      </c>
      <c r="J45" s="499">
        <v>677</v>
      </c>
      <c r="K45" s="500"/>
      <c r="L45" s="498">
        <f t="shared" si="2"/>
        <v>732</v>
      </c>
      <c r="M45" s="499">
        <v>732</v>
      </c>
      <c r="N45" s="500"/>
    </row>
    <row r="46" spans="1:14" s="75" customFormat="1" ht="13.5" customHeight="1">
      <c r="A46" s="2025"/>
      <c r="B46" s="2306"/>
      <c r="C46" s="502" t="s">
        <v>974</v>
      </c>
      <c r="D46" s="2053"/>
      <c r="E46" s="2305"/>
      <c r="F46" s="1986"/>
      <c r="G46" s="2018"/>
      <c r="H46" s="477" t="s">
        <v>975</v>
      </c>
      <c r="I46" s="478">
        <f t="shared" si="1"/>
        <v>2</v>
      </c>
      <c r="J46" s="479">
        <v>2</v>
      </c>
      <c r="K46" s="480"/>
      <c r="L46" s="478">
        <f t="shared" si="2"/>
        <v>2</v>
      </c>
      <c r="M46" s="479">
        <v>2</v>
      </c>
      <c r="N46" s="480"/>
    </row>
    <row r="47" spans="1:14" s="75" customFormat="1" ht="17.25" customHeight="1">
      <c r="A47" s="2025"/>
      <c r="B47" s="1933" t="s">
        <v>997</v>
      </c>
      <c r="C47" s="2259"/>
      <c r="D47" s="463" t="s">
        <v>179</v>
      </c>
      <c r="E47" s="465" t="s">
        <v>956</v>
      </c>
      <c r="F47" s="465" t="s">
        <v>993</v>
      </c>
      <c r="G47" s="465" t="s">
        <v>998</v>
      </c>
      <c r="H47" s="512" t="s">
        <v>167</v>
      </c>
      <c r="I47" s="525">
        <f t="shared" si="1"/>
        <v>1444</v>
      </c>
      <c r="J47" s="526">
        <f>J48+J49+J50+J51+J52</f>
        <v>1444</v>
      </c>
      <c r="K47" s="527">
        <f>K48+K49+K50+K51+K52</f>
        <v>0</v>
      </c>
      <c r="L47" s="525">
        <f t="shared" si="2"/>
        <v>1418</v>
      </c>
      <c r="M47" s="526">
        <f>M48+M49+M50+M51+M52</f>
        <v>1418</v>
      </c>
      <c r="N47" s="527">
        <f>N48+N49+N50+N51+N52</f>
        <v>0</v>
      </c>
    </row>
    <row r="48" spans="1:14" s="75" customFormat="1" ht="12" customHeight="1">
      <c r="A48" s="2000"/>
      <c r="B48" s="1972" t="s">
        <v>818</v>
      </c>
      <c r="C48" s="1975" t="s">
        <v>964</v>
      </c>
      <c r="D48" s="2051" t="s">
        <v>179</v>
      </c>
      <c r="E48" s="2261" t="s">
        <v>956</v>
      </c>
      <c r="F48" s="1913" t="s">
        <v>993</v>
      </c>
      <c r="G48" s="1913" t="s">
        <v>998</v>
      </c>
      <c r="H48" s="466" t="s">
        <v>965</v>
      </c>
      <c r="I48" s="471">
        <f t="shared" si="1"/>
        <v>1053</v>
      </c>
      <c r="J48" s="472">
        <v>1053</v>
      </c>
      <c r="K48" s="473"/>
      <c r="L48" s="471">
        <f t="shared" si="2"/>
        <v>1053</v>
      </c>
      <c r="M48" s="472">
        <v>1053</v>
      </c>
      <c r="N48" s="473"/>
    </row>
    <row r="49" spans="1:14" s="75" customFormat="1" ht="11.25" customHeight="1">
      <c r="A49" s="2000"/>
      <c r="B49" s="1973"/>
      <c r="C49" s="1976"/>
      <c r="D49" s="2052"/>
      <c r="E49" s="2262"/>
      <c r="F49" s="1960"/>
      <c r="G49" s="1960"/>
      <c r="H49" s="497" t="s">
        <v>971</v>
      </c>
      <c r="I49" s="498">
        <f t="shared" si="1"/>
        <v>1</v>
      </c>
      <c r="J49" s="499">
        <v>1</v>
      </c>
      <c r="K49" s="500"/>
      <c r="L49" s="498">
        <f t="shared" si="2"/>
        <v>1</v>
      </c>
      <c r="M49" s="499">
        <v>1</v>
      </c>
      <c r="N49" s="500"/>
    </row>
    <row r="50" spans="1:14" s="75" customFormat="1" ht="12" customHeight="1">
      <c r="A50" s="2000"/>
      <c r="B50" s="1973"/>
      <c r="C50" s="1977"/>
      <c r="D50" s="2052"/>
      <c r="E50" s="2262"/>
      <c r="F50" s="1960"/>
      <c r="G50" s="1960"/>
      <c r="H50" s="497" t="s">
        <v>966</v>
      </c>
      <c r="I50" s="498">
        <f t="shared" si="1"/>
        <v>315</v>
      </c>
      <c r="J50" s="499">
        <v>315</v>
      </c>
      <c r="K50" s="500"/>
      <c r="L50" s="498">
        <f t="shared" si="2"/>
        <v>315</v>
      </c>
      <c r="M50" s="499">
        <v>315</v>
      </c>
      <c r="N50" s="500"/>
    </row>
    <row r="51" spans="1:14" s="75" customFormat="1" ht="12" customHeight="1">
      <c r="A51" s="2000"/>
      <c r="B51" s="1973"/>
      <c r="C51" s="501" t="s">
        <v>972</v>
      </c>
      <c r="D51" s="2052"/>
      <c r="E51" s="2262"/>
      <c r="F51" s="1960"/>
      <c r="G51" s="1960"/>
      <c r="H51" s="497" t="s">
        <v>973</v>
      </c>
      <c r="I51" s="498">
        <f t="shared" si="1"/>
        <v>75</v>
      </c>
      <c r="J51" s="499">
        <v>75</v>
      </c>
      <c r="K51" s="500"/>
      <c r="L51" s="498">
        <f t="shared" si="2"/>
        <v>49</v>
      </c>
      <c r="M51" s="499">
        <v>49</v>
      </c>
      <c r="N51" s="500"/>
    </row>
    <row r="52" spans="1:14" s="75" customFormat="1" ht="11.25" customHeight="1">
      <c r="A52" s="2001"/>
      <c r="B52" s="2306"/>
      <c r="C52" s="502" t="s">
        <v>974</v>
      </c>
      <c r="D52" s="2053"/>
      <c r="E52" s="2305"/>
      <c r="F52" s="1986"/>
      <c r="G52" s="2018"/>
      <c r="H52" s="477" t="s">
        <v>975</v>
      </c>
      <c r="I52" s="478">
        <f t="shared" si="1"/>
        <v>0</v>
      </c>
      <c r="J52" s="479"/>
      <c r="K52" s="480"/>
      <c r="L52" s="478">
        <f t="shared" si="2"/>
        <v>0</v>
      </c>
      <c r="M52" s="479"/>
      <c r="N52" s="480"/>
    </row>
    <row r="53" spans="1:14" s="75" customFormat="1" ht="13.5" customHeight="1">
      <c r="A53" s="2295" t="s">
        <v>999</v>
      </c>
      <c r="B53" s="2077"/>
      <c r="C53" s="2296"/>
      <c r="D53" s="510" t="s">
        <v>179</v>
      </c>
      <c r="E53" s="523" t="s">
        <v>956</v>
      </c>
      <c r="F53" s="484" t="s">
        <v>1000</v>
      </c>
      <c r="G53" s="484" t="s">
        <v>958</v>
      </c>
      <c r="H53" s="485" t="s">
        <v>167</v>
      </c>
      <c r="I53" s="486">
        <f t="shared" si="1"/>
        <v>2968</v>
      </c>
      <c r="J53" s="487">
        <f>J54</f>
        <v>2968</v>
      </c>
      <c r="K53" s="488">
        <f>K54</f>
        <v>0</v>
      </c>
      <c r="L53" s="486">
        <f t="shared" si="2"/>
        <v>0</v>
      </c>
      <c r="M53" s="487">
        <f>M54</f>
        <v>0</v>
      </c>
      <c r="N53" s="488">
        <f>N54</f>
        <v>0</v>
      </c>
    </row>
    <row r="54" spans="1:14" s="75" customFormat="1" ht="19.5" customHeight="1">
      <c r="A54" s="1999" t="s">
        <v>994</v>
      </c>
      <c r="B54" s="2148" t="s">
        <v>1001</v>
      </c>
      <c r="C54" s="2296"/>
      <c r="D54" s="463" t="s">
        <v>179</v>
      </c>
      <c r="E54" s="523" t="s">
        <v>956</v>
      </c>
      <c r="F54" s="484" t="s">
        <v>1000</v>
      </c>
      <c r="G54" s="529" t="s">
        <v>1002</v>
      </c>
      <c r="H54" s="466" t="s">
        <v>167</v>
      </c>
      <c r="I54" s="530">
        <f t="shared" si="1"/>
        <v>2968</v>
      </c>
      <c r="J54" s="531">
        <f>J55+J56</f>
        <v>2968</v>
      </c>
      <c r="K54" s="532">
        <f>K55+K56</f>
        <v>0</v>
      </c>
      <c r="L54" s="530">
        <f t="shared" si="2"/>
        <v>0</v>
      </c>
      <c r="M54" s="531">
        <f>M55+M56</f>
        <v>0</v>
      </c>
      <c r="N54" s="532">
        <f>N55+N56</f>
        <v>0</v>
      </c>
    </row>
    <row r="55" spans="1:14" s="75" customFormat="1" ht="18" customHeight="1">
      <c r="A55" s="2025"/>
      <c r="B55" s="2303" t="s">
        <v>818</v>
      </c>
      <c r="C55" s="533" t="s">
        <v>983</v>
      </c>
      <c r="D55" s="2051" t="s">
        <v>179</v>
      </c>
      <c r="E55" s="1913" t="s">
        <v>956</v>
      </c>
      <c r="F55" s="1913" t="s">
        <v>1000</v>
      </c>
      <c r="G55" s="1913" t="s">
        <v>1002</v>
      </c>
      <c r="H55" s="466" t="s">
        <v>982</v>
      </c>
      <c r="I55" s="471">
        <f t="shared" si="1"/>
        <v>2468</v>
      </c>
      <c r="J55" s="472">
        <v>2468</v>
      </c>
      <c r="K55" s="473"/>
      <c r="L55" s="471">
        <f t="shared" si="2"/>
        <v>0</v>
      </c>
      <c r="M55" s="472"/>
      <c r="N55" s="473"/>
    </row>
    <row r="56" spans="1:14" s="75" customFormat="1" ht="15.75" customHeight="1">
      <c r="A56" s="2302"/>
      <c r="B56" s="2304"/>
      <c r="C56" s="534" t="s">
        <v>1003</v>
      </c>
      <c r="D56" s="2115"/>
      <c r="E56" s="2115"/>
      <c r="F56" s="2115"/>
      <c r="G56" s="2115"/>
      <c r="H56" s="477" t="s">
        <v>1004</v>
      </c>
      <c r="I56" s="478">
        <f t="shared" si="1"/>
        <v>500</v>
      </c>
      <c r="J56" s="479">
        <v>500</v>
      </c>
      <c r="K56" s="480"/>
      <c r="L56" s="478">
        <f t="shared" si="2"/>
        <v>0</v>
      </c>
      <c r="M56" s="479"/>
      <c r="N56" s="480"/>
    </row>
    <row r="57" spans="1:14" s="75" customFormat="1" ht="18" customHeight="1">
      <c r="A57" s="2295" t="s">
        <v>1005</v>
      </c>
      <c r="B57" s="2077"/>
      <c r="C57" s="2296"/>
      <c r="D57" s="510" t="s">
        <v>179</v>
      </c>
      <c r="E57" s="482" t="s">
        <v>956</v>
      </c>
      <c r="F57" s="483" t="s">
        <v>1006</v>
      </c>
      <c r="G57" s="484" t="s">
        <v>1007</v>
      </c>
      <c r="H57" s="485" t="s">
        <v>1008</v>
      </c>
      <c r="I57" s="507">
        <f t="shared" si="1"/>
        <v>400</v>
      </c>
      <c r="J57" s="508">
        <v>400</v>
      </c>
      <c r="K57" s="509"/>
      <c r="L57" s="507">
        <f t="shared" si="2"/>
        <v>400</v>
      </c>
      <c r="M57" s="508">
        <v>400</v>
      </c>
      <c r="N57" s="509"/>
    </row>
    <row r="58" spans="1:14" s="75" customFormat="1" ht="23.25" customHeight="1">
      <c r="A58" s="2297" t="s">
        <v>1009</v>
      </c>
      <c r="B58" s="2082"/>
      <c r="C58" s="2083"/>
      <c r="D58" s="510" t="s">
        <v>179</v>
      </c>
      <c r="E58" s="511" t="s">
        <v>956</v>
      </c>
      <c r="F58" s="475" t="s">
        <v>1010</v>
      </c>
      <c r="G58" s="476" t="s">
        <v>958</v>
      </c>
      <c r="H58" s="512" t="s">
        <v>167</v>
      </c>
      <c r="I58" s="535">
        <f t="shared" si="1"/>
        <v>10401.3</v>
      </c>
      <c r="J58" s="536">
        <f>J80+J81+J88+J94+J95+J96+J97</f>
        <v>8943</v>
      </c>
      <c r="K58" s="537">
        <f>K80+K81+K88+K94+K95+K96+K97</f>
        <v>1458.3</v>
      </c>
      <c r="L58" s="535">
        <f t="shared" si="2"/>
        <v>10894.3</v>
      </c>
      <c r="M58" s="536">
        <f>M80+M81+M88+M94+M95+M96+M97</f>
        <v>9436</v>
      </c>
      <c r="N58" s="537">
        <f>N80+N81+N88+N94+N95+N96+N97</f>
        <v>1458.3</v>
      </c>
    </row>
    <row r="59" spans="1:14" s="75" customFormat="1" ht="19.5" customHeight="1">
      <c r="A59" s="2030" t="s">
        <v>1011</v>
      </c>
      <c r="B59" s="2299" t="s">
        <v>172</v>
      </c>
      <c r="C59" s="2054"/>
      <c r="D59" s="481" t="s">
        <v>179</v>
      </c>
      <c r="E59" s="484" t="s">
        <v>956</v>
      </c>
      <c r="F59" s="484" t="s">
        <v>1010</v>
      </c>
      <c r="G59" s="484" t="s">
        <v>1012</v>
      </c>
      <c r="H59" s="524" t="s">
        <v>167</v>
      </c>
      <c r="I59" s="538">
        <f t="shared" si="1"/>
        <v>6105</v>
      </c>
      <c r="J59" s="539">
        <f>J60+J61+J62+J63+J64</f>
        <v>6105</v>
      </c>
      <c r="K59" s="540">
        <f>K60+K61+K62+K63+K64</f>
        <v>0</v>
      </c>
      <c r="L59" s="538">
        <f t="shared" si="2"/>
        <v>6123</v>
      </c>
      <c r="M59" s="539">
        <f>M60+M61+M62+M63+M64</f>
        <v>6123</v>
      </c>
      <c r="N59" s="540">
        <f>N60+N61+N62+N63+N64</f>
        <v>0</v>
      </c>
    </row>
    <row r="60" spans="1:14" s="75" customFormat="1" ht="14.25" customHeight="1">
      <c r="A60" s="2026"/>
      <c r="B60" s="2084" t="s">
        <v>818</v>
      </c>
      <c r="C60" s="1975" t="s">
        <v>964</v>
      </c>
      <c r="D60" s="2051" t="s">
        <v>179</v>
      </c>
      <c r="E60" s="1913" t="s">
        <v>956</v>
      </c>
      <c r="F60" s="1913" t="s">
        <v>1010</v>
      </c>
      <c r="G60" s="1913" t="s">
        <v>1012</v>
      </c>
      <c r="H60" s="466" t="s">
        <v>965</v>
      </c>
      <c r="I60" s="471">
        <f t="shared" si="1"/>
        <v>4137</v>
      </c>
      <c r="J60" s="472">
        <v>4137</v>
      </c>
      <c r="K60" s="473"/>
      <c r="L60" s="471">
        <f t="shared" si="2"/>
        <v>4194</v>
      </c>
      <c r="M60" s="472">
        <v>4194</v>
      </c>
      <c r="N60" s="473"/>
    </row>
    <row r="61" spans="1:14" s="75" customFormat="1" ht="13.5" customHeight="1">
      <c r="A61" s="2026"/>
      <c r="B61" s="2085"/>
      <c r="C61" s="1976"/>
      <c r="D61" s="2052"/>
      <c r="E61" s="1960"/>
      <c r="F61" s="1960"/>
      <c r="G61" s="1960"/>
      <c r="H61" s="497" t="s">
        <v>971</v>
      </c>
      <c r="I61" s="498">
        <f t="shared" si="1"/>
        <v>2</v>
      </c>
      <c r="J61" s="499">
        <v>2</v>
      </c>
      <c r="K61" s="500"/>
      <c r="L61" s="498">
        <f t="shared" si="2"/>
        <v>2</v>
      </c>
      <c r="M61" s="499">
        <v>2</v>
      </c>
      <c r="N61" s="500"/>
    </row>
    <row r="62" spans="1:14" s="75" customFormat="1" ht="14.25" customHeight="1">
      <c r="A62" s="2026"/>
      <c r="B62" s="2085"/>
      <c r="C62" s="1977"/>
      <c r="D62" s="2052"/>
      <c r="E62" s="1960"/>
      <c r="F62" s="1960"/>
      <c r="G62" s="1960"/>
      <c r="H62" s="497" t="s">
        <v>966</v>
      </c>
      <c r="I62" s="498">
        <f t="shared" si="1"/>
        <v>1232</v>
      </c>
      <c r="J62" s="499">
        <v>1232</v>
      </c>
      <c r="K62" s="500"/>
      <c r="L62" s="498">
        <f t="shared" si="2"/>
        <v>1249</v>
      </c>
      <c r="M62" s="499">
        <v>1249</v>
      </c>
      <c r="N62" s="500"/>
    </row>
    <row r="63" spans="1:14" s="75" customFormat="1" ht="15" customHeight="1">
      <c r="A63" s="2026"/>
      <c r="B63" s="2085"/>
      <c r="C63" s="501" t="s">
        <v>972</v>
      </c>
      <c r="D63" s="2052"/>
      <c r="E63" s="1960"/>
      <c r="F63" s="1960"/>
      <c r="G63" s="1960"/>
      <c r="H63" s="497" t="s">
        <v>973</v>
      </c>
      <c r="I63" s="498">
        <f t="shared" si="1"/>
        <v>726</v>
      </c>
      <c r="J63" s="499">
        <v>726</v>
      </c>
      <c r="K63" s="500"/>
      <c r="L63" s="498">
        <f t="shared" si="2"/>
        <v>670</v>
      </c>
      <c r="M63" s="499">
        <v>670</v>
      </c>
      <c r="N63" s="500"/>
    </row>
    <row r="64" spans="1:14" s="75" customFormat="1" ht="15" customHeight="1">
      <c r="A64" s="2026"/>
      <c r="B64" s="2086"/>
      <c r="C64" s="541" t="s">
        <v>974</v>
      </c>
      <c r="D64" s="2053"/>
      <c r="E64" s="2018"/>
      <c r="F64" s="2018"/>
      <c r="G64" s="2018"/>
      <c r="H64" s="477" t="s">
        <v>975</v>
      </c>
      <c r="I64" s="478">
        <f t="shared" si="1"/>
        <v>8</v>
      </c>
      <c r="J64" s="479">
        <v>8</v>
      </c>
      <c r="K64" s="480"/>
      <c r="L64" s="478">
        <f t="shared" si="2"/>
        <v>8</v>
      </c>
      <c r="M64" s="479">
        <v>8</v>
      </c>
      <c r="N64" s="480"/>
    </row>
    <row r="65" spans="1:14" s="75" customFormat="1" ht="16.5" customHeight="1">
      <c r="A65" s="2026"/>
      <c r="B65" s="2293" t="s">
        <v>852</v>
      </c>
      <c r="C65" s="2294"/>
      <c r="D65" s="481" t="s">
        <v>179</v>
      </c>
      <c r="E65" s="484" t="s">
        <v>956</v>
      </c>
      <c r="F65" s="484" t="s">
        <v>1010</v>
      </c>
      <c r="G65" s="484" t="s">
        <v>1013</v>
      </c>
      <c r="H65" s="524" t="s">
        <v>167</v>
      </c>
      <c r="I65" s="538">
        <f t="shared" si="1"/>
        <v>337.3</v>
      </c>
      <c r="J65" s="539">
        <f>J66+J67+J68+J69</f>
        <v>0</v>
      </c>
      <c r="K65" s="540">
        <f>K66+K67+K68+K69</f>
        <v>337.3</v>
      </c>
      <c r="L65" s="538">
        <f t="shared" si="2"/>
        <v>337.3</v>
      </c>
      <c r="M65" s="539">
        <f>M66+M67+M68+M69</f>
        <v>0</v>
      </c>
      <c r="N65" s="540">
        <f>N66+N67+N68+N69</f>
        <v>337.3</v>
      </c>
    </row>
    <row r="66" spans="1:14" s="75" customFormat="1" ht="12.75" customHeight="1">
      <c r="A66" s="2026"/>
      <c r="B66" s="2084" t="s">
        <v>818</v>
      </c>
      <c r="C66" s="1975" t="s">
        <v>964</v>
      </c>
      <c r="D66" s="2051" t="s">
        <v>179</v>
      </c>
      <c r="E66" s="1913" t="s">
        <v>956</v>
      </c>
      <c r="F66" s="1913" t="s">
        <v>1010</v>
      </c>
      <c r="G66" s="1913" t="s">
        <v>1013</v>
      </c>
      <c r="H66" s="466" t="s">
        <v>965</v>
      </c>
      <c r="I66" s="471">
        <f t="shared" si="1"/>
        <v>249.3</v>
      </c>
      <c r="J66" s="472"/>
      <c r="K66" s="473">
        <v>249.3</v>
      </c>
      <c r="L66" s="471">
        <f t="shared" si="2"/>
        <v>249.3</v>
      </c>
      <c r="M66" s="472"/>
      <c r="N66" s="473">
        <v>249.3</v>
      </c>
    </row>
    <row r="67" spans="1:14" s="75" customFormat="1" ht="10.5" customHeight="1">
      <c r="A67" s="2026"/>
      <c r="B67" s="2085"/>
      <c r="C67" s="1976"/>
      <c r="D67" s="2052"/>
      <c r="E67" s="1960"/>
      <c r="F67" s="1960"/>
      <c r="G67" s="1960"/>
      <c r="H67" s="497" t="s">
        <v>971</v>
      </c>
      <c r="I67" s="498">
        <f t="shared" si="1"/>
        <v>0</v>
      </c>
      <c r="J67" s="499"/>
      <c r="K67" s="500"/>
      <c r="L67" s="498">
        <f t="shared" si="2"/>
        <v>0</v>
      </c>
      <c r="M67" s="499"/>
      <c r="N67" s="500"/>
    </row>
    <row r="68" spans="1:14" s="75" customFormat="1" ht="12" customHeight="1">
      <c r="A68" s="2026"/>
      <c r="B68" s="2085"/>
      <c r="C68" s="1977"/>
      <c r="D68" s="2052"/>
      <c r="E68" s="1960"/>
      <c r="F68" s="1960"/>
      <c r="G68" s="1960"/>
      <c r="H68" s="497" t="s">
        <v>966</v>
      </c>
      <c r="I68" s="498">
        <f t="shared" si="1"/>
        <v>74</v>
      </c>
      <c r="J68" s="499"/>
      <c r="K68" s="500">
        <v>74</v>
      </c>
      <c r="L68" s="498">
        <f t="shared" si="2"/>
        <v>74</v>
      </c>
      <c r="M68" s="499"/>
      <c r="N68" s="500">
        <v>74</v>
      </c>
    </row>
    <row r="69" spans="1:14" s="75" customFormat="1" ht="13.5" customHeight="1">
      <c r="A69" s="2026"/>
      <c r="B69" s="2085"/>
      <c r="C69" s="502" t="s">
        <v>996</v>
      </c>
      <c r="D69" s="2053"/>
      <c r="E69" s="2018"/>
      <c r="F69" s="2018"/>
      <c r="G69" s="2018"/>
      <c r="H69" s="542" t="s">
        <v>973</v>
      </c>
      <c r="I69" s="478">
        <f t="shared" si="1"/>
        <v>14</v>
      </c>
      <c r="J69" s="479"/>
      <c r="K69" s="480">
        <v>14</v>
      </c>
      <c r="L69" s="478">
        <f t="shared" si="2"/>
        <v>14</v>
      </c>
      <c r="M69" s="479"/>
      <c r="N69" s="480">
        <v>14</v>
      </c>
    </row>
    <row r="70" spans="1:14" s="75" customFormat="1" ht="14.25" customHeight="1">
      <c r="A70" s="2026"/>
      <c r="B70" s="2292" t="s">
        <v>853</v>
      </c>
      <c r="C70" s="2289"/>
      <c r="D70" s="481" t="s">
        <v>179</v>
      </c>
      <c r="E70" s="484" t="s">
        <v>956</v>
      </c>
      <c r="F70" s="484" t="s">
        <v>1010</v>
      </c>
      <c r="G70" s="484" t="s">
        <v>1014</v>
      </c>
      <c r="H70" s="524" t="s">
        <v>167</v>
      </c>
      <c r="I70" s="538">
        <f t="shared" si="1"/>
        <v>787</v>
      </c>
      <c r="J70" s="539">
        <f>J71+J72+J73+J74</f>
        <v>0</v>
      </c>
      <c r="K70" s="540">
        <f>K71+K72+K73+K74</f>
        <v>787</v>
      </c>
      <c r="L70" s="538">
        <f t="shared" si="2"/>
        <v>787</v>
      </c>
      <c r="M70" s="539">
        <f>M71+M72+M73+M74</f>
        <v>0</v>
      </c>
      <c r="N70" s="540">
        <f>N71+N72+N73+N74</f>
        <v>787</v>
      </c>
    </row>
    <row r="71" spans="1:14" s="75" customFormat="1" ht="12" customHeight="1">
      <c r="A71" s="2026"/>
      <c r="B71" s="2084" t="s">
        <v>818</v>
      </c>
      <c r="C71" s="1975" t="s">
        <v>964</v>
      </c>
      <c r="D71" s="2051" t="s">
        <v>179</v>
      </c>
      <c r="E71" s="1913" t="s">
        <v>956</v>
      </c>
      <c r="F71" s="1913" t="s">
        <v>1010</v>
      </c>
      <c r="G71" s="1913" t="s">
        <v>1014</v>
      </c>
      <c r="H71" s="466" t="s">
        <v>965</v>
      </c>
      <c r="I71" s="471">
        <f t="shared" si="1"/>
        <v>492</v>
      </c>
      <c r="J71" s="472"/>
      <c r="K71" s="473">
        <v>492</v>
      </c>
      <c r="L71" s="471">
        <f t="shared" si="2"/>
        <v>492</v>
      </c>
      <c r="M71" s="472"/>
      <c r="N71" s="473">
        <v>492</v>
      </c>
    </row>
    <row r="72" spans="1:14" s="75" customFormat="1" ht="9" customHeight="1">
      <c r="A72" s="2026"/>
      <c r="B72" s="2085"/>
      <c r="C72" s="1976"/>
      <c r="D72" s="2052"/>
      <c r="E72" s="1960"/>
      <c r="F72" s="1960"/>
      <c r="G72" s="1960"/>
      <c r="H72" s="497" t="s">
        <v>971</v>
      </c>
      <c r="I72" s="498">
        <f t="shared" si="1"/>
        <v>3</v>
      </c>
      <c r="J72" s="499"/>
      <c r="K72" s="500">
        <v>3</v>
      </c>
      <c r="L72" s="498">
        <f t="shared" si="2"/>
        <v>3</v>
      </c>
      <c r="M72" s="499"/>
      <c r="N72" s="500">
        <v>3</v>
      </c>
    </row>
    <row r="73" spans="1:14" s="75" customFormat="1" ht="9.75" customHeight="1">
      <c r="A73" s="2026"/>
      <c r="B73" s="2085"/>
      <c r="C73" s="1977"/>
      <c r="D73" s="2052"/>
      <c r="E73" s="1960"/>
      <c r="F73" s="1960"/>
      <c r="G73" s="1960"/>
      <c r="H73" s="497" t="s">
        <v>966</v>
      </c>
      <c r="I73" s="498">
        <f t="shared" si="1"/>
        <v>146</v>
      </c>
      <c r="J73" s="499"/>
      <c r="K73" s="500">
        <v>146</v>
      </c>
      <c r="L73" s="498">
        <f t="shared" si="2"/>
        <v>146</v>
      </c>
      <c r="M73" s="499"/>
      <c r="N73" s="500">
        <v>146</v>
      </c>
    </row>
    <row r="74" spans="1:14" s="75" customFormat="1" ht="12.75" customHeight="1">
      <c r="A74" s="2026"/>
      <c r="B74" s="2085"/>
      <c r="C74" s="502" t="s">
        <v>972</v>
      </c>
      <c r="D74" s="2053"/>
      <c r="E74" s="2018"/>
      <c r="F74" s="2018"/>
      <c r="G74" s="2018"/>
      <c r="H74" s="543" t="s">
        <v>973</v>
      </c>
      <c r="I74" s="478">
        <f t="shared" si="1"/>
        <v>146</v>
      </c>
      <c r="J74" s="479"/>
      <c r="K74" s="480">
        <v>146</v>
      </c>
      <c r="L74" s="478">
        <f t="shared" si="2"/>
        <v>146</v>
      </c>
      <c r="M74" s="479"/>
      <c r="N74" s="480">
        <v>146</v>
      </c>
    </row>
    <row r="75" spans="1:14" s="75" customFormat="1" ht="14.25" customHeight="1">
      <c r="A75" s="2026"/>
      <c r="B75" s="2292" t="s">
        <v>854</v>
      </c>
      <c r="C75" s="2289"/>
      <c r="D75" s="481" t="s">
        <v>179</v>
      </c>
      <c r="E75" s="484" t="s">
        <v>956</v>
      </c>
      <c r="F75" s="484" t="s">
        <v>1010</v>
      </c>
      <c r="G75" s="484" t="s">
        <v>1015</v>
      </c>
      <c r="H75" s="524" t="s">
        <v>167</v>
      </c>
      <c r="I75" s="538">
        <f t="shared" si="1"/>
        <v>334</v>
      </c>
      <c r="J75" s="539">
        <f>J76+J77+J78+J79</f>
        <v>0</v>
      </c>
      <c r="K75" s="540">
        <f>K76+K77+K78+K79</f>
        <v>334</v>
      </c>
      <c r="L75" s="538">
        <f t="shared" si="2"/>
        <v>334</v>
      </c>
      <c r="M75" s="539">
        <f>M76+M77+M78+M79</f>
        <v>0</v>
      </c>
      <c r="N75" s="540">
        <f>N76+N77+N78+N79</f>
        <v>334</v>
      </c>
    </row>
    <row r="76" spans="1:14" s="75" customFormat="1" ht="12.75" customHeight="1">
      <c r="A76" s="2026"/>
      <c r="B76" s="2084" t="s">
        <v>818</v>
      </c>
      <c r="C76" s="1975" t="s">
        <v>964</v>
      </c>
      <c r="D76" s="2051" t="s">
        <v>179</v>
      </c>
      <c r="E76" s="1913" t="s">
        <v>956</v>
      </c>
      <c r="F76" s="1913" t="s">
        <v>1010</v>
      </c>
      <c r="G76" s="1913" t="s">
        <v>1015</v>
      </c>
      <c r="H76" s="466" t="s">
        <v>965</v>
      </c>
      <c r="I76" s="471">
        <f t="shared" si="1"/>
        <v>257</v>
      </c>
      <c r="J76" s="472"/>
      <c r="K76" s="473">
        <v>257</v>
      </c>
      <c r="L76" s="471">
        <f t="shared" si="2"/>
        <v>257</v>
      </c>
      <c r="M76" s="472"/>
      <c r="N76" s="473">
        <v>257</v>
      </c>
    </row>
    <row r="77" spans="1:14" s="75" customFormat="1" ht="11.25" customHeight="1">
      <c r="A77" s="2026"/>
      <c r="B77" s="2085"/>
      <c r="C77" s="1976"/>
      <c r="D77" s="2052"/>
      <c r="E77" s="1960"/>
      <c r="F77" s="1960"/>
      <c r="G77" s="1960"/>
      <c r="H77" s="497" t="s">
        <v>971</v>
      </c>
      <c r="I77" s="498">
        <f t="shared" si="1"/>
        <v>0</v>
      </c>
      <c r="J77" s="499"/>
      <c r="K77" s="500"/>
      <c r="L77" s="498">
        <f t="shared" si="2"/>
        <v>0</v>
      </c>
      <c r="M77" s="499"/>
      <c r="N77" s="500"/>
    </row>
    <row r="78" spans="1:14" s="75" customFormat="1" ht="11.25" customHeight="1">
      <c r="A78" s="2026"/>
      <c r="B78" s="2085"/>
      <c r="C78" s="1977"/>
      <c r="D78" s="2052"/>
      <c r="E78" s="1960"/>
      <c r="F78" s="1960"/>
      <c r="G78" s="1960"/>
      <c r="H78" s="497" t="s">
        <v>966</v>
      </c>
      <c r="I78" s="498">
        <f t="shared" si="1"/>
        <v>76</v>
      </c>
      <c r="J78" s="499"/>
      <c r="K78" s="500">
        <v>76</v>
      </c>
      <c r="L78" s="498">
        <f t="shared" si="2"/>
        <v>76</v>
      </c>
      <c r="M78" s="499"/>
      <c r="N78" s="500">
        <v>76</v>
      </c>
    </row>
    <row r="79" spans="1:14" s="75" customFormat="1" ht="12.75" customHeight="1">
      <c r="A79" s="2026"/>
      <c r="B79" s="2086"/>
      <c r="C79" s="502" t="s">
        <v>996</v>
      </c>
      <c r="D79" s="2053"/>
      <c r="E79" s="2018"/>
      <c r="F79" s="2018"/>
      <c r="G79" s="2018"/>
      <c r="H79" s="542" t="s">
        <v>973</v>
      </c>
      <c r="I79" s="478">
        <f aca="true" t="shared" si="3" ref="I79:I97">J79+K79</f>
        <v>1</v>
      </c>
      <c r="J79" s="479"/>
      <c r="K79" s="480">
        <v>1</v>
      </c>
      <c r="L79" s="478">
        <f aca="true" t="shared" si="4" ref="L79:L97">M79+N79</f>
        <v>1</v>
      </c>
      <c r="M79" s="479"/>
      <c r="N79" s="480">
        <v>1</v>
      </c>
    </row>
    <row r="80" spans="1:14" s="75" customFormat="1" ht="21" customHeight="1">
      <c r="A80" s="2026"/>
      <c r="B80" s="2288" t="s">
        <v>1016</v>
      </c>
      <c r="C80" s="2289"/>
      <c r="D80" s="544" t="s">
        <v>179</v>
      </c>
      <c r="E80" s="544" t="s">
        <v>956</v>
      </c>
      <c r="F80" s="545" t="s">
        <v>1010</v>
      </c>
      <c r="G80" s="545" t="s">
        <v>958</v>
      </c>
      <c r="H80" s="546" t="s">
        <v>167</v>
      </c>
      <c r="I80" s="489">
        <f t="shared" si="3"/>
        <v>7563.3</v>
      </c>
      <c r="J80" s="490">
        <f>J59+J65+J70+J75</f>
        <v>6105</v>
      </c>
      <c r="K80" s="491">
        <f>K59+K65+K70+K75</f>
        <v>1458.3</v>
      </c>
      <c r="L80" s="489">
        <f t="shared" si="4"/>
        <v>7581.3</v>
      </c>
      <c r="M80" s="490">
        <f>M59+M65+M70+M75</f>
        <v>6123</v>
      </c>
      <c r="N80" s="491">
        <f>N59+N65+N70+N75</f>
        <v>1458.3</v>
      </c>
    </row>
    <row r="81" spans="1:14" s="75" customFormat="1" ht="15" customHeight="1">
      <c r="A81" s="2026"/>
      <c r="B81" s="2290" t="s">
        <v>1017</v>
      </c>
      <c r="C81" s="2291"/>
      <c r="D81" s="464" t="s">
        <v>179</v>
      </c>
      <c r="E81" s="464" t="s">
        <v>956</v>
      </c>
      <c r="F81" s="464" t="s">
        <v>1010</v>
      </c>
      <c r="G81" s="465" t="s">
        <v>1018</v>
      </c>
      <c r="H81" s="547" t="s">
        <v>167</v>
      </c>
      <c r="I81" s="530">
        <f t="shared" si="3"/>
        <v>820</v>
      </c>
      <c r="J81" s="531">
        <f>J82+J83+J84+J85+J86+J87</f>
        <v>820</v>
      </c>
      <c r="K81" s="532">
        <f>K82+K83+K84+K85+K86+K87</f>
        <v>0</v>
      </c>
      <c r="L81" s="530">
        <f t="shared" si="4"/>
        <v>820</v>
      </c>
      <c r="M81" s="531">
        <f>M82+M83+M84+M85+M86+M87</f>
        <v>820</v>
      </c>
      <c r="N81" s="532">
        <f>N82+N83+N84+N85+N86+N87</f>
        <v>0</v>
      </c>
    </row>
    <row r="82" spans="1:14" s="75" customFormat="1" ht="23.25" customHeight="1">
      <c r="A82" s="2026"/>
      <c r="B82" s="2285" t="s">
        <v>818</v>
      </c>
      <c r="C82" s="548" t="s">
        <v>983</v>
      </c>
      <c r="D82" s="2261" t="s">
        <v>179</v>
      </c>
      <c r="E82" s="2261" t="s">
        <v>956</v>
      </c>
      <c r="F82" s="2261" t="s">
        <v>1010</v>
      </c>
      <c r="G82" s="1913" t="s">
        <v>1018</v>
      </c>
      <c r="H82" s="466" t="s">
        <v>982</v>
      </c>
      <c r="I82" s="471">
        <f t="shared" si="3"/>
        <v>243</v>
      </c>
      <c r="J82" s="472">
        <v>243</v>
      </c>
      <c r="K82" s="473"/>
      <c r="L82" s="471">
        <f t="shared" si="4"/>
        <v>243</v>
      </c>
      <c r="M82" s="472">
        <v>243</v>
      </c>
      <c r="N82" s="473"/>
    </row>
    <row r="83" spans="1:14" s="75" customFormat="1" ht="15.75" customHeight="1">
      <c r="A83" s="2026"/>
      <c r="B83" s="2300"/>
      <c r="C83" s="501" t="s">
        <v>996</v>
      </c>
      <c r="D83" s="2094"/>
      <c r="E83" s="2094"/>
      <c r="F83" s="2094"/>
      <c r="G83" s="2114"/>
      <c r="H83" s="497" t="s">
        <v>973</v>
      </c>
      <c r="I83" s="498">
        <f t="shared" si="3"/>
        <v>225</v>
      </c>
      <c r="J83" s="499">
        <v>225</v>
      </c>
      <c r="K83" s="500"/>
      <c r="L83" s="498">
        <f t="shared" si="4"/>
        <v>225</v>
      </c>
      <c r="M83" s="499">
        <v>225</v>
      </c>
      <c r="N83" s="500"/>
    </row>
    <row r="84" spans="1:14" s="75" customFormat="1" ht="15" customHeight="1">
      <c r="A84" s="2026"/>
      <c r="B84" s="2300"/>
      <c r="C84" s="549" t="s">
        <v>1019</v>
      </c>
      <c r="D84" s="2094"/>
      <c r="E84" s="2094"/>
      <c r="F84" s="2094"/>
      <c r="G84" s="2114"/>
      <c r="H84" s="497" t="s">
        <v>1020</v>
      </c>
      <c r="I84" s="498">
        <f t="shared" si="3"/>
        <v>307</v>
      </c>
      <c r="J84" s="499">
        <v>307</v>
      </c>
      <c r="K84" s="500"/>
      <c r="L84" s="498">
        <f t="shared" si="4"/>
        <v>307</v>
      </c>
      <c r="M84" s="499">
        <v>307</v>
      </c>
      <c r="N84" s="500"/>
    </row>
    <row r="85" spans="1:14" s="75" customFormat="1" ht="15" customHeight="1">
      <c r="A85" s="2026"/>
      <c r="B85" s="2300"/>
      <c r="C85" s="550" t="s">
        <v>1021</v>
      </c>
      <c r="D85" s="2094"/>
      <c r="E85" s="2094"/>
      <c r="F85" s="2094"/>
      <c r="G85" s="2114"/>
      <c r="H85" s="503" t="s">
        <v>1022</v>
      </c>
      <c r="I85" s="520">
        <f t="shared" si="3"/>
        <v>0</v>
      </c>
      <c r="J85" s="521"/>
      <c r="K85" s="522"/>
      <c r="L85" s="520">
        <f t="shared" si="4"/>
        <v>0</v>
      </c>
      <c r="M85" s="521"/>
      <c r="N85" s="522"/>
    </row>
    <row r="86" spans="1:14" s="75" customFormat="1" ht="14.25" customHeight="1">
      <c r="A86" s="2026"/>
      <c r="B86" s="2300"/>
      <c r="C86" s="550" t="s">
        <v>987</v>
      </c>
      <c r="D86" s="2094"/>
      <c r="E86" s="2094"/>
      <c r="F86" s="2094"/>
      <c r="G86" s="2114"/>
      <c r="H86" s="503" t="s">
        <v>988</v>
      </c>
      <c r="I86" s="520">
        <f t="shared" si="3"/>
        <v>0</v>
      </c>
      <c r="J86" s="521"/>
      <c r="K86" s="522"/>
      <c r="L86" s="520">
        <f t="shared" si="4"/>
        <v>0</v>
      </c>
      <c r="M86" s="521"/>
      <c r="N86" s="522"/>
    </row>
    <row r="87" spans="1:14" s="75" customFormat="1" ht="13.5" customHeight="1">
      <c r="A87" s="2026"/>
      <c r="B87" s="2301"/>
      <c r="C87" s="541" t="s">
        <v>976</v>
      </c>
      <c r="D87" s="2113"/>
      <c r="E87" s="2113"/>
      <c r="F87" s="2113"/>
      <c r="G87" s="2115"/>
      <c r="H87" s="477" t="s">
        <v>977</v>
      </c>
      <c r="I87" s="478">
        <f t="shared" si="3"/>
        <v>45</v>
      </c>
      <c r="J87" s="479">
        <v>45</v>
      </c>
      <c r="K87" s="480"/>
      <c r="L87" s="478">
        <f t="shared" si="4"/>
        <v>45</v>
      </c>
      <c r="M87" s="479">
        <v>45</v>
      </c>
      <c r="N87" s="480"/>
    </row>
    <row r="88" spans="1:14" s="75" customFormat="1" ht="23.25" customHeight="1">
      <c r="A88" s="2026"/>
      <c r="B88" s="2284" t="s">
        <v>1023</v>
      </c>
      <c r="C88" s="1944"/>
      <c r="D88" s="551">
        <v>892</v>
      </c>
      <c r="E88" s="483" t="s">
        <v>956</v>
      </c>
      <c r="F88" s="483" t="s">
        <v>1010</v>
      </c>
      <c r="G88" s="484" t="s">
        <v>1024</v>
      </c>
      <c r="H88" s="485" t="s">
        <v>167</v>
      </c>
      <c r="I88" s="489">
        <f t="shared" si="3"/>
        <v>2018</v>
      </c>
      <c r="J88" s="490">
        <f>J89+J90+J91+J92</f>
        <v>2018</v>
      </c>
      <c r="K88" s="491">
        <f>K89+K90+K91+K92</f>
        <v>0</v>
      </c>
      <c r="L88" s="489">
        <f t="shared" si="4"/>
        <v>2493</v>
      </c>
      <c r="M88" s="490">
        <f>M89+M90+M91+M92</f>
        <v>2493</v>
      </c>
      <c r="N88" s="491">
        <f>N89+N90+N91+N92</f>
        <v>0</v>
      </c>
    </row>
    <row r="89" spans="1:14" s="75" customFormat="1" ht="20.25" customHeight="1">
      <c r="A89" s="2026"/>
      <c r="B89" s="2285" t="s">
        <v>818</v>
      </c>
      <c r="C89" s="552" t="s">
        <v>1025</v>
      </c>
      <c r="D89" s="2287">
        <v>892</v>
      </c>
      <c r="E89" s="2261" t="s">
        <v>956</v>
      </c>
      <c r="F89" s="2261" t="s">
        <v>1010</v>
      </c>
      <c r="G89" s="1913" t="s">
        <v>1024</v>
      </c>
      <c r="H89" s="466" t="s">
        <v>1026</v>
      </c>
      <c r="I89" s="471">
        <f t="shared" si="3"/>
        <v>0</v>
      </c>
      <c r="J89" s="472"/>
      <c r="K89" s="473"/>
      <c r="L89" s="471">
        <f t="shared" si="4"/>
        <v>0</v>
      </c>
      <c r="M89" s="472"/>
      <c r="N89" s="473"/>
    </row>
    <row r="90" spans="1:14" s="75" customFormat="1" ht="15" customHeight="1">
      <c r="A90" s="2026"/>
      <c r="B90" s="2286"/>
      <c r="C90" s="553" t="s">
        <v>972</v>
      </c>
      <c r="D90" s="2094"/>
      <c r="E90" s="2094"/>
      <c r="F90" s="2094"/>
      <c r="G90" s="2114"/>
      <c r="H90" s="497" t="s">
        <v>973</v>
      </c>
      <c r="I90" s="498">
        <f t="shared" si="3"/>
        <v>1746</v>
      </c>
      <c r="J90" s="499">
        <v>1746</v>
      </c>
      <c r="K90" s="500"/>
      <c r="L90" s="498">
        <f t="shared" si="4"/>
        <v>2103</v>
      </c>
      <c r="M90" s="499">
        <v>2103</v>
      </c>
      <c r="N90" s="500"/>
    </row>
    <row r="91" spans="1:14" s="75" customFormat="1" ht="32.25" customHeight="1">
      <c r="A91" s="2026"/>
      <c r="B91" s="2286"/>
      <c r="C91" s="554" t="s">
        <v>1027</v>
      </c>
      <c r="D91" s="2094"/>
      <c r="E91" s="2094"/>
      <c r="F91" s="2094"/>
      <c r="G91" s="2114"/>
      <c r="H91" s="497" t="s">
        <v>1028</v>
      </c>
      <c r="I91" s="498">
        <f t="shared" si="3"/>
        <v>272</v>
      </c>
      <c r="J91" s="499">
        <v>272</v>
      </c>
      <c r="K91" s="500"/>
      <c r="L91" s="498">
        <f t="shared" si="4"/>
        <v>390</v>
      </c>
      <c r="M91" s="499">
        <v>390</v>
      </c>
      <c r="N91" s="500"/>
    </row>
    <row r="92" spans="1:14" s="75" customFormat="1" ht="13.5" customHeight="1">
      <c r="A92" s="2026"/>
      <c r="B92" s="2286"/>
      <c r="C92" s="553" t="s">
        <v>987</v>
      </c>
      <c r="D92" s="2094"/>
      <c r="E92" s="2094"/>
      <c r="F92" s="2094"/>
      <c r="G92" s="2114"/>
      <c r="H92" s="497" t="s">
        <v>988</v>
      </c>
      <c r="I92" s="498">
        <f t="shared" si="3"/>
        <v>0</v>
      </c>
      <c r="J92" s="499"/>
      <c r="K92" s="500"/>
      <c r="L92" s="498">
        <f t="shared" si="4"/>
        <v>0</v>
      </c>
      <c r="M92" s="499"/>
      <c r="N92" s="500"/>
    </row>
    <row r="93" spans="1:14" s="75" customFormat="1" ht="12.75" customHeight="1" thickBot="1">
      <c r="A93" s="2026"/>
      <c r="B93" s="2286"/>
      <c r="C93" s="555" t="s">
        <v>976</v>
      </c>
      <c r="D93" s="2094"/>
      <c r="E93" s="2094"/>
      <c r="F93" s="2094"/>
      <c r="G93" s="2114"/>
      <c r="H93" s="503" t="s">
        <v>977</v>
      </c>
      <c r="I93" s="520">
        <f t="shared" si="3"/>
        <v>0</v>
      </c>
      <c r="J93" s="521"/>
      <c r="K93" s="522"/>
      <c r="L93" s="520">
        <f t="shared" si="4"/>
        <v>0</v>
      </c>
      <c r="M93" s="521"/>
      <c r="N93" s="522"/>
    </row>
    <row r="94" spans="1:14" s="75" customFormat="1" ht="27.75" customHeight="1" hidden="1">
      <c r="A94" s="2026"/>
      <c r="B94" s="2279" t="s">
        <v>1029</v>
      </c>
      <c r="C94" s="2280"/>
      <c r="D94" s="556">
        <v>892</v>
      </c>
      <c r="E94" s="464" t="s">
        <v>956</v>
      </c>
      <c r="F94" s="464" t="s">
        <v>1010</v>
      </c>
      <c r="G94" s="465" t="s">
        <v>1030</v>
      </c>
      <c r="H94" s="466" t="s">
        <v>1031</v>
      </c>
      <c r="I94" s="471">
        <f t="shared" si="3"/>
        <v>0</v>
      </c>
      <c r="J94" s="472"/>
      <c r="K94" s="473"/>
      <c r="L94" s="471">
        <f t="shared" si="4"/>
        <v>0</v>
      </c>
      <c r="M94" s="472"/>
      <c r="N94" s="473"/>
    </row>
    <row r="95" spans="1:14" s="75" customFormat="1" ht="24" customHeight="1" hidden="1">
      <c r="A95" s="2026"/>
      <c r="B95" s="2281" t="s">
        <v>1032</v>
      </c>
      <c r="C95" s="2149"/>
      <c r="D95" s="557">
        <v>892</v>
      </c>
      <c r="E95" s="483" t="s">
        <v>956</v>
      </c>
      <c r="F95" s="483" t="s">
        <v>1010</v>
      </c>
      <c r="G95" s="484" t="s">
        <v>1033</v>
      </c>
      <c r="H95" s="485" t="s">
        <v>973</v>
      </c>
      <c r="I95" s="507">
        <f t="shared" si="3"/>
        <v>0</v>
      </c>
      <c r="J95" s="508"/>
      <c r="K95" s="509"/>
      <c r="L95" s="507">
        <f t="shared" si="4"/>
        <v>0</v>
      </c>
      <c r="M95" s="508"/>
      <c r="N95" s="509"/>
    </row>
    <row r="96" spans="1:14" s="75" customFormat="1" ht="34.5" customHeight="1" hidden="1">
      <c r="A96" s="2026"/>
      <c r="B96" s="2281" t="s">
        <v>1034</v>
      </c>
      <c r="C96" s="2149"/>
      <c r="D96" s="557">
        <v>892</v>
      </c>
      <c r="E96" s="483" t="s">
        <v>956</v>
      </c>
      <c r="F96" s="483" t="s">
        <v>1010</v>
      </c>
      <c r="G96" s="484" t="s">
        <v>1035</v>
      </c>
      <c r="H96" s="485" t="s">
        <v>973</v>
      </c>
      <c r="I96" s="507">
        <f t="shared" si="3"/>
        <v>0</v>
      </c>
      <c r="J96" s="508"/>
      <c r="K96" s="509"/>
      <c r="L96" s="507">
        <f t="shared" si="4"/>
        <v>0</v>
      </c>
      <c r="M96" s="508"/>
      <c r="N96" s="509"/>
    </row>
    <row r="97" spans="1:14" s="75" customFormat="1" ht="29.25" customHeight="1" hidden="1">
      <c r="A97" s="2298"/>
      <c r="B97" s="2281" t="s">
        <v>1036</v>
      </c>
      <c r="C97" s="2149"/>
      <c r="D97" s="558">
        <v>892</v>
      </c>
      <c r="E97" s="559" t="s">
        <v>956</v>
      </c>
      <c r="F97" s="559" t="s">
        <v>1010</v>
      </c>
      <c r="G97" s="560" t="s">
        <v>1037</v>
      </c>
      <c r="H97" s="561" t="s">
        <v>973</v>
      </c>
      <c r="I97" s="562">
        <f t="shared" si="3"/>
        <v>0</v>
      </c>
      <c r="J97" s="563"/>
      <c r="K97" s="564"/>
      <c r="L97" s="562">
        <f t="shared" si="4"/>
        <v>0</v>
      </c>
      <c r="M97" s="563"/>
      <c r="N97" s="564"/>
    </row>
    <row r="98" spans="1:14" s="75" customFormat="1" ht="7.5" customHeight="1">
      <c r="A98" s="565"/>
      <c r="B98" s="566"/>
      <c r="C98" s="566"/>
      <c r="D98" s="567"/>
      <c r="E98" s="568"/>
      <c r="F98" s="568"/>
      <c r="G98" s="569"/>
      <c r="H98" s="568"/>
      <c r="I98" s="570"/>
      <c r="J98" s="570"/>
      <c r="K98" s="570"/>
      <c r="L98" s="570"/>
      <c r="M98" s="570"/>
      <c r="N98" s="570"/>
    </row>
    <row r="99" spans="1:14" s="75" customFormat="1" ht="81.75" customHeight="1">
      <c r="A99" s="571"/>
      <c r="B99" s="572"/>
      <c r="C99" s="572"/>
      <c r="D99" s="573"/>
      <c r="E99" s="574"/>
      <c r="F99" s="574"/>
      <c r="G99" s="575"/>
      <c r="H99" s="574"/>
      <c r="I99" s="576"/>
      <c r="J99" s="576"/>
      <c r="K99" s="576"/>
      <c r="L99" s="576"/>
      <c r="M99" s="576"/>
      <c r="N99" s="576"/>
    </row>
    <row r="100" spans="1:14" s="75" customFormat="1" ht="25.5" customHeight="1" thickBot="1">
      <c r="A100" s="2282" t="s">
        <v>1038</v>
      </c>
      <c r="B100" s="2283"/>
      <c r="C100" s="2283"/>
      <c r="D100" s="577" t="s">
        <v>179</v>
      </c>
      <c r="E100" s="578" t="s">
        <v>967</v>
      </c>
      <c r="F100" s="579" t="s">
        <v>957</v>
      </c>
      <c r="G100" s="580" t="s">
        <v>958</v>
      </c>
      <c r="H100" s="581" t="s">
        <v>167</v>
      </c>
      <c r="I100" s="582">
        <f>J100+K100</f>
        <v>3082.7000000000003</v>
      </c>
      <c r="J100" s="583">
        <f>J102+J110</f>
        <v>3082.7000000000003</v>
      </c>
      <c r="K100" s="584">
        <f>K102+K110</f>
        <v>0</v>
      </c>
      <c r="L100" s="582">
        <f>M100+N100</f>
        <v>3085.8</v>
      </c>
      <c r="M100" s="583">
        <f>M102+M110</f>
        <v>3085.8</v>
      </c>
      <c r="N100" s="584">
        <f>N102+N110</f>
        <v>0</v>
      </c>
    </row>
    <row r="101" spans="1:14" s="75" customFormat="1" ht="11.25" customHeight="1">
      <c r="A101" s="1924" t="s">
        <v>959</v>
      </c>
      <c r="B101" s="1925"/>
      <c r="C101" s="1926"/>
      <c r="D101" s="455"/>
      <c r="E101" s="456"/>
      <c r="F101" s="457"/>
      <c r="G101" s="458"/>
      <c r="H101" s="459"/>
      <c r="I101" s="460">
        <f aca="true" t="shared" si="5" ref="I101:N101">I100/I370</f>
        <v>0.00393832315355091</v>
      </c>
      <c r="J101" s="461">
        <f t="shared" si="5"/>
        <v>0.009190210861781638</v>
      </c>
      <c r="K101" s="462">
        <f t="shared" si="5"/>
        <v>0</v>
      </c>
      <c r="L101" s="460">
        <f t="shared" si="5"/>
        <v>0.00431258935646574</v>
      </c>
      <c r="M101" s="461">
        <f t="shared" si="5"/>
        <v>0.008892513493808554</v>
      </c>
      <c r="N101" s="462">
        <f t="shared" si="5"/>
        <v>0</v>
      </c>
    </row>
    <row r="102" spans="1:14" s="75" customFormat="1" ht="24" customHeight="1">
      <c r="A102" s="2264" t="s">
        <v>1039</v>
      </c>
      <c r="B102" s="2253"/>
      <c r="C102" s="2253"/>
      <c r="D102" s="585" t="s">
        <v>179</v>
      </c>
      <c r="E102" s="585" t="s">
        <v>967</v>
      </c>
      <c r="F102" s="585" t="s">
        <v>1040</v>
      </c>
      <c r="G102" s="585" t="s">
        <v>958</v>
      </c>
      <c r="H102" s="586" t="s">
        <v>167</v>
      </c>
      <c r="I102" s="587">
        <f aca="true" t="shared" si="6" ref="I102:I113">J102+K102</f>
        <v>3067.7000000000003</v>
      </c>
      <c r="J102" s="588">
        <f>J103</f>
        <v>3067.7000000000003</v>
      </c>
      <c r="K102" s="589">
        <f>K103</f>
        <v>0</v>
      </c>
      <c r="L102" s="587">
        <f aca="true" t="shared" si="7" ref="L102:L113">M102+N102</f>
        <v>3070.8</v>
      </c>
      <c r="M102" s="588">
        <f>M103</f>
        <v>3070.8</v>
      </c>
      <c r="N102" s="589">
        <f>N103</f>
        <v>0</v>
      </c>
    </row>
    <row r="103" spans="1:14" s="75" customFormat="1" ht="21.75" customHeight="1">
      <c r="A103" s="2272" t="s">
        <v>818</v>
      </c>
      <c r="B103" s="1951" t="s">
        <v>1041</v>
      </c>
      <c r="C103" s="1951"/>
      <c r="D103" s="481" t="s">
        <v>179</v>
      </c>
      <c r="E103" s="484" t="s">
        <v>967</v>
      </c>
      <c r="F103" s="484" t="s">
        <v>1040</v>
      </c>
      <c r="G103" s="484" t="s">
        <v>1042</v>
      </c>
      <c r="H103" s="512" t="s">
        <v>167</v>
      </c>
      <c r="I103" s="525">
        <f t="shared" si="6"/>
        <v>3067.7000000000003</v>
      </c>
      <c r="J103" s="526">
        <f>J104+J105+J106+J107+J108+J109</f>
        <v>3067.7000000000003</v>
      </c>
      <c r="K103" s="527">
        <f>K104+K105+K106+K107+K108+K109</f>
        <v>0</v>
      </c>
      <c r="L103" s="525">
        <f t="shared" si="7"/>
        <v>3070.8</v>
      </c>
      <c r="M103" s="526">
        <f>M104+M105+M106+M107+M108+M109</f>
        <v>3070.8</v>
      </c>
      <c r="N103" s="527">
        <f>N104+N105+N106+N107+N108+N109</f>
        <v>0</v>
      </c>
    </row>
    <row r="104" spans="1:14" s="75" customFormat="1" ht="14.25" customHeight="1">
      <c r="A104" s="2273"/>
      <c r="B104" s="2069" t="s">
        <v>818</v>
      </c>
      <c r="C104" s="2276" t="s">
        <v>1043</v>
      </c>
      <c r="D104" s="1913" t="s">
        <v>179</v>
      </c>
      <c r="E104" s="2261" t="s">
        <v>967</v>
      </c>
      <c r="F104" s="1913" t="s">
        <v>1040</v>
      </c>
      <c r="G104" s="1913" t="s">
        <v>1042</v>
      </c>
      <c r="H104" s="466" t="s">
        <v>1044</v>
      </c>
      <c r="I104" s="471">
        <f t="shared" si="6"/>
        <v>2220.3</v>
      </c>
      <c r="J104" s="472">
        <v>2220.3</v>
      </c>
      <c r="K104" s="473"/>
      <c r="L104" s="471">
        <f t="shared" si="7"/>
        <v>2220.3</v>
      </c>
      <c r="M104" s="472">
        <v>2220.3</v>
      </c>
      <c r="N104" s="473"/>
    </row>
    <row r="105" spans="1:14" s="75" customFormat="1" ht="12" customHeight="1">
      <c r="A105" s="2273"/>
      <c r="B105" s="2070"/>
      <c r="C105" s="2277"/>
      <c r="D105" s="1960"/>
      <c r="E105" s="2262"/>
      <c r="F105" s="1960"/>
      <c r="G105" s="1960"/>
      <c r="H105" s="497" t="s">
        <v>1045</v>
      </c>
      <c r="I105" s="498">
        <f t="shared" si="6"/>
        <v>2.4</v>
      </c>
      <c r="J105" s="499">
        <v>2.4</v>
      </c>
      <c r="K105" s="500"/>
      <c r="L105" s="498">
        <f t="shared" si="7"/>
        <v>2.4</v>
      </c>
      <c r="M105" s="499">
        <v>2.4</v>
      </c>
      <c r="N105" s="500"/>
    </row>
    <row r="106" spans="1:14" s="75" customFormat="1" ht="13.5" customHeight="1">
      <c r="A106" s="2273"/>
      <c r="B106" s="2070"/>
      <c r="C106" s="2278"/>
      <c r="D106" s="1960"/>
      <c r="E106" s="2262"/>
      <c r="F106" s="1960"/>
      <c r="G106" s="1960"/>
      <c r="H106" s="497" t="s">
        <v>1046</v>
      </c>
      <c r="I106" s="498">
        <f t="shared" si="6"/>
        <v>655.5</v>
      </c>
      <c r="J106" s="499">
        <v>655.5</v>
      </c>
      <c r="K106" s="500"/>
      <c r="L106" s="498">
        <f t="shared" si="7"/>
        <v>655.5</v>
      </c>
      <c r="M106" s="499">
        <v>655.5</v>
      </c>
      <c r="N106" s="500"/>
    </row>
    <row r="107" spans="1:14" s="75" customFormat="1" ht="12.75" customHeight="1">
      <c r="A107" s="2273"/>
      <c r="B107" s="2070"/>
      <c r="C107" s="501" t="s">
        <v>972</v>
      </c>
      <c r="D107" s="1960"/>
      <c r="E107" s="2262"/>
      <c r="F107" s="1960"/>
      <c r="G107" s="1960"/>
      <c r="H107" s="497" t="s">
        <v>973</v>
      </c>
      <c r="I107" s="498">
        <f t="shared" si="6"/>
        <v>189.5</v>
      </c>
      <c r="J107" s="499">
        <v>189.5</v>
      </c>
      <c r="K107" s="500"/>
      <c r="L107" s="498">
        <f t="shared" si="7"/>
        <v>192.6</v>
      </c>
      <c r="M107" s="499">
        <v>192.6</v>
      </c>
      <c r="N107" s="500"/>
    </row>
    <row r="108" spans="1:14" s="75" customFormat="1" ht="0.75" customHeight="1" hidden="1">
      <c r="A108" s="2273"/>
      <c r="B108" s="2070"/>
      <c r="C108" s="502" t="s">
        <v>974</v>
      </c>
      <c r="D108" s="1960"/>
      <c r="E108" s="2262"/>
      <c r="F108" s="2263"/>
      <c r="G108" s="1960"/>
      <c r="H108" s="497" t="s">
        <v>975</v>
      </c>
      <c r="I108" s="498">
        <f t="shared" si="6"/>
        <v>0</v>
      </c>
      <c r="J108" s="499"/>
      <c r="K108" s="500"/>
      <c r="L108" s="498">
        <f t="shared" si="7"/>
        <v>0</v>
      </c>
      <c r="M108" s="499"/>
      <c r="N108" s="500"/>
    </row>
    <row r="109" spans="1:14" s="75" customFormat="1" ht="10.5" customHeight="1" hidden="1">
      <c r="A109" s="2274"/>
      <c r="B109" s="2275"/>
      <c r="C109" s="502" t="s">
        <v>976</v>
      </c>
      <c r="D109" s="2115"/>
      <c r="E109" s="2113"/>
      <c r="F109" s="2115"/>
      <c r="G109" s="2115"/>
      <c r="H109" s="477" t="s">
        <v>977</v>
      </c>
      <c r="I109" s="478">
        <f t="shared" si="6"/>
        <v>0</v>
      </c>
      <c r="J109" s="479"/>
      <c r="K109" s="480"/>
      <c r="L109" s="478">
        <f t="shared" si="7"/>
        <v>0</v>
      </c>
      <c r="M109" s="479"/>
      <c r="N109" s="480"/>
    </row>
    <row r="110" spans="1:14" s="75" customFormat="1" ht="21" customHeight="1">
      <c r="A110" s="2264" t="s">
        <v>1047</v>
      </c>
      <c r="B110" s="2253"/>
      <c r="C110" s="2253"/>
      <c r="D110" s="585" t="s">
        <v>179</v>
      </c>
      <c r="E110" s="585" t="s">
        <v>967</v>
      </c>
      <c r="F110" s="585" t="s">
        <v>1048</v>
      </c>
      <c r="G110" s="585" t="s">
        <v>958</v>
      </c>
      <c r="H110" s="586" t="s">
        <v>167</v>
      </c>
      <c r="I110" s="587">
        <f t="shared" si="6"/>
        <v>15</v>
      </c>
      <c r="J110" s="588">
        <f>J111+J112+J113</f>
        <v>15</v>
      </c>
      <c r="K110" s="589">
        <f>K111+K112+K113</f>
        <v>0</v>
      </c>
      <c r="L110" s="587">
        <f t="shared" si="7"/>
        <v>15</v>
      </c>
      <c r="M110" s="588">
        <f>M111+M112+M113</f>
        <v>15</v>
      </c>
      <c r="N110" s="589">
        <f>N111+N112+N113</f>
        <v>0</v>
      </c>
    </row>
    <row r="111" spans="1:14" s="75" customFormat="1" ht="27" customHeight="1" thickBot="1">
      <c r="A111" s="2265" t="s">
        <v>1049</v>
      </c>
      <c r="B111" s="2027" t="s">
        <v>1050</v>
      </c>
      <c r="C111" s="2268"/>
      <c r="D111" s="2269">
        <v>892</v>
      </c>
      <c r="E111" s="2180" t="s">
        <v>967</v>
      </c>
      <c r="F111" s="2180" t="s">
        <v>1048</v>
      </c>
      <c r="G111" s="591" t="s">
        <v>1051</v>
      </c>
      <c r="H111" s="592" t="s">
        <v>1052</v>
      </c>
      <c r="I111" s="1078">
        <f t="shared" si="6"/>
        <v>15</v>
      </c>
      <c r="J111" s="508">
        <v>15</v>
      </c>
      <c r="K111" s="509"/>
      <c r="L111" s="507">
        <f t="shared" si="7"/>
        <v>15</v>
      </c>
      <c r="M111" s="508">
        <v>15</v>
      </c>
      <c r="N111" s="509"/>
    </row>
    <row r="112" spans="1:14" s="75" customFormat="1" ht="0.75" customHeight="1" thickBot="1">
      <c r="A112" s="2266"/>
      <c r="B112" s="2270" t="s">
        <v>1053</v>
      </c>
      <c r="C112" s="2271"/>
      <c r="D112" s="2094"/>
      <c r="E112" s="2114"/>
      <c r="F112" s="2114"/>
      <c r="G112" s="591" t="s">
        <v>1054</v>
      </c>
      <c r="H112" s="592" t="s">
        <v>973</v>
      </c>
      <c r="I112" s="1078">
        <f t="shared" si="6"/>
        <v>0</v>
      </c>
      <c r="J112" s="508"/>
      <c r="K112" s="509"/>
      <c r="L112" s="507">
        <f t="shared" si="7"/>
        <v>0</v>
      </c>
      <c r="M112" s="508"/>
      <c r="N112" s="509"/>
    </row>
    <row r="113" spans="1:14" s="75" customFormat="1" ht="25.5" customHeight="1" hidden="1">
      <c r="A113" s="2267"/>
      <c r="B113" s="2251" t="s">
        <v>1055</v>
      </c>
      <c r="C113" s="2252"/>
      <c r="D113" s="2189"/>
      <c r="E113" s="1914"/>
      <c r="F113" s="1914"/>
      <c r="G113" s="593" t="s">
        <v>1056</v>
      </c>
      <c r="H113" s="594" t="s">
        <v>973</v>
      </c>
      <c r="I113" s="1079">
        <f t="shared" si="6"/>
        <v>0</v>
      </c>
      <c r="J113" s="563"/>
      <c r="K113" s="564"/>
      <c r="L113" s="562">
        <f t="shared" si="7"/>
        <v>0</v>
      </c>
      <c r="M113" s="563"/>
      <c r="N113" s="564"/>
    </row>
    <row r="114" spans="1:14" s="75" customFormat="1" ht="3.75" customHeight="1">
      <c r="A114" s="595"/>
      <c r="B114" s="596"/>
      <c r="C114" s="596"/>
      <c r="D114" s="597"/>
      <c r="E114" s="598"/>
      <c r="F114" s="598"/>
      <c r="G114" s="599"/>
      <c r="H114" s="600"/>
      <c r="I114" s="570"/>
      <c r="J114" s="570"/>
      <c r="K114" s="570"/>
      <c r="L114" s="570"/>
      <c r="M114" s="570"/>
      <c r="N114" s="570"/>
    </row>
    <row r="115" spans="1:14" s="75" customFormat="1" ht="8.25" customHeight="1" thickBot="1">
      <c r="A115" s="571"/>
      <c r="B115" s="572"/>
      <c r="C115" s="572"/>
      <c r="D115" s="573"/>
      <c r="E115" s="574"/>
      <c r="F115" s="574"/>
      <c r="G115" s="575"/>
      <c r="H115" s="574"/>
      <c r="I115" s="576"/>
      <c r="J115" s="576"/>
      <c r="K115" s="576"/>
      <c r="L115" s="576"/>
      <c r="M115" s="576"/>
      <c r="N115" s="576"/>
    </row>
    <row r="116" spans="1:14" s="75" customFormat="1" ht="21" customHeight="1" thickBot="1">
      <c r="A116" s="1915" t="s">
        <v>1057</v>
      </c>
      <c r="B116" s="2055"/>
      <c r="C116" s="2056"/>
      <c r="D116" s="447" t="s">
        <v>179</v>
      </c>
      <c r="E116" s="601" t="s">
        <v>985</v>
      </c>
      <c r="F116" s="602" t="s">
        <v>957</v>
      </c>
      <c r="G116" s="603" t="s">
        <v>958</v>
      </c>
      <c r="H116" s="604" t="s">
        <v>167</v>
      </c>
      <c r="I116" s="320">
        <f>J116+K116</f>
        <v>176702</v>
      </c>
      <c r="J116" s="605">
        <f>J118+J147</f>
        <v>6702.000000000001</v>
      </c>
      <c r="K116" s="454">
        <f>K118+K147</f>
        <v>170000</v>
      </c>
      <c r="L116" s="320">
        <f>M116+N116</f>
        <v>106729</v>
      </c>
      <c r="M116" s="605">
        <f>M118+M147</f>
        <v>6729.000000000001</v>
      </c>
      <c r="N116" s="454">
        <f>N118+N147</f>
        <v>100000</v>
      </c>
    </row>
    <row r="117" spans="1:14" s="75" customFormat="1" ht="13.5" customHeight="1">
      <c r="A117" s="1924" t="s">
        <v>959</v>
      </c>
      <c r="B117" s="1925"/>
      <c r="C117" s="1926"/>
      <c r="D117" s="455"/>
      <c r="E117" s="456"/>
      <c r="F117" s="457"/>
      <c r="G117" s="458"/>
      <c r="H117" s="459"/>
      <c r="I117" s="606">
        <f aca="true" t="shared" si="8" ref="I117:N117">I116/I370</f>
        <v>0.2257467732438294</v>
      </c>
      <c r="J117" s="607">
        <f t="shared" si="8"/>
        <v>0.019980145066227833</v>
      </c>
      <c r="K117" s="462">
        <f t="shared" si="8"/>
        <v>0.38004852548996637</v>
      </c>
      <c r="L117" s="606">
        <f t="shared" si="8"/>
        <v>0.1491601365695223</v>
      </c>
      <c r="M117" s="607">
        <f t="shared" si="8"/>
        <v>0.019391316125425422</v>
      </c>
      <c r="N117" s="462">
        <f t="shared" si="8"/>
        <v>0.2713542203721894</v>
      </c>
    </row>
    <row r="118" spans="1:14" s="75" customFormat="1" ht="14.25" customHeight="1">
      <c r="A118" s="2157" t="s">
        <v>1058</v>
      </c>
      <c r="B118" s="2253"/>
      <c r="C118" s="2254"/>
      <c r="D118" s="585" t="s">
        <v>179</v>
      </c>
      <c r="E118" s="585" t="s">
        <v>985</v>
      </c>
      <c r="F118" s="585" t="s">
        <v>1040</v>
      </c>
      <c r="G118" s="585" t="s">
        <v>958</v>
      </c>
      <c r="H118" s="586" t="s">
        <v>167</v>
      </c>
      <c r="I118" s="608">
        <f aca="true" t="shared" si="9" ref="I118:I148">J118+K118</f>
        <v>176692</v>
      </c>
      <c r="J118" s="609">
        <f>J119</f>
        <v>6692.000000000001</v>
      </c>
      <c r="K118" s="589">
        <f>K119</f>
        <v>170000</v>
      </c>
      <c r="L118" s="608">
        <f aca="true" t="shared" si="10" ref="L118:L148">M118+N118</f>
        <v>106719</v>
      </c>
      <c r="M118" s="609">
        <f>M119</f>
        <v>6719.000000000001</v>
      </c>
      <c r="N118" s="589">
        <f>N119</f>
        <v>100000</v>
      </c>
    </row>
    <row r="119" spans="1:14" s="75" customFormat="1" ht="21.75" customHeight="1">
      <c r="A119" s="2255" t="s">
        <v>1059</v>
      </c>
      <c r="B119" s="2256"/>
      <c r="C119" s="2257"/>
      <c r="D119" s="610" t="s">
        <v>179</v>
      </c>
      <c r="E119" s="610" t="s">
        <v>985</v>
      </c>
      <c r="F119" s="610" t="s">
        <v>1040</v>
      </c>
      <c r="G119" s="610" t="s">
        <v>958</v>
      </c>
      <c r="H119" s="611" t="s">
        <v>167</v>
      </c>
      <c r="I119" s="612">
        <f t="shared" si="9"/>
        <v>176692</v>
      </c>
      <c r="J119" s="613">
        <f>J120+J121</f>
        <v>6692.000000000001</v>
      </c>
      <c r="K119" s="614">
        <f>K120+K121</f>
        <v>170000</v>
      </c>
      <c r="L119" s="612">
        <f t="shared" si="10"/>
        <v>106719</v>
      </c>
      <c r="M119" s="613">
        <f>M120+M121</f>
        <v>6719.000000000001</v>
      </c>
      <c r="N119" s="614">
        <f>N120+N121</f>
        <v>100000</v>
      </c>
    </row>
    <row r="120" spans="1:14" s="75" customFormat="1" ht="13.5" customHeight="1">
      <c r="A120" s="2258" t="s">
        <v>818</v>
      </c>
      <c r="B120" s="2259"/>
      <c r="C120" s="552" t="s">
        <v>1060</v>
      </c>
      <c r="D120" s="1913" t="s">
        <v>179</v>
      </c>
      <c r="E120" s="1913" t="s">
        <v>985</v>
      </c>
      <c r="F120" s="1913" t="s">
        <v>1040</v>
      </c>
      <c r="G120" s="1913" t="s">
        <v>958</v>
      </c>
      <c r="H120" s="2246" t="s">
        <v>167</v>
      </c>
      <c r="I120" s="616">
        <f t="shared" si="9"/>
        <v>6692.000000000001</v>
      </c>
      <c r="J120" s="617">
        <f>J124+J125+J126+J129+J132+J133+J135+J138+J139+J143+J146</f>
        <v>6692.000000000001</v>
      </c>
      <c r="K120" s="618">
        <f>K124+K125+K126+K129+K132+K133+K135+K138+K139+K143+K146</f>
        <v>0</v>
      </c>
      <c r="L120" s="616">
        <f t="shared" si="10"/>
        <v>6719.000000000001</v>
      </c>
      <c r="M120" s="617">
        <f>M124+M125+M126+M129+M132+M133+M135+M138+M139+M143+M146</f>
        <v>6719.000000000001</v>
      </c>
      <c r="N120" s="618">
        <f>N124+N125+N126+N129+N132+N133+N135+N138+N139+N143+N146</f>
        <v>0</v>
      </c>
    </row>
    <row r="121" spans="1:14" s="75" customFormat="1" ht="12.75" customHeight="1">
      <c r="A121" s="2260"/>
      <c r="B121" s="2062"/>
      <c r="C121" s="619" t="s">
        <v>1061</v>
      </c>
      <c r="D121" s="1986"/>
      <c r="E121" s="1986"/>
      <c r="F121" s="1986"/>
      <c r="G121" s="1986"/>
      <c r="H121" s="2247"/>
      <c r="I121" s="620">
        <f t="shared" si="9"/>
        <v>170000</v>
      </c>
      <c r="J121" s="621">
        <f>J123+J128+J131+J134+J137+J142+J145</f>
        <v>0</v>
      </c>
      <c r="K121" s="622">
        <f>K123+K128+K131+K134+K137+K142+K145</f>
        <v>170000</v>
      </c>
      <c r="L121" s="620">
        <f t="shared" si="10"/>
        <v>100000</v>
      </c>
      <c r="M121" s="621">
        <f>M123+M128+M131+M134+M137+M142+M145</f>
        <v>0</v>
      </c>
      <c r="N121" s="622">
        <f>N123+N128+N131+N134+N137+N142+N145</f>
        <v>100000</v>
      </c>
    </row>
    <row r="122" spans="1:14" s="75" customFormat="1" ht="13.5" customHeight="1">
      <c r="A122" s="2063" t="s">
        <v>818</v>
      </c>
      <c r="B122" s="2249" t="s">
        <v>1062</v>
      </c>
      <c r="C122" s="2250"/>
      <c r="D122" s="623" t="s">
        <v>179</v>
      </c>
      <c r="E122" s="623" t="s">
        <v>985</v>
      </c>
      <c r="F122" s="623" t="s">
        <v>1040</v>
      </c>
      <c r="G122" s="624" t="s">
        <v>1063</v>
      </c>
      <c r="H122" s="625" t="s">
        <v>167</v>
      </c>
      <c r="I122" s="626">
        <f t="shared" si="9"/>
        <v>41080</v>
      </c>
      <c r="J122" s="627">
        <f>J123+J124+J125+J126</f>
        <v>1080</v>
      </c>
      <c r="K122" s="628">
        <f>K123+K124+K125+K126</f>
        <v>40000</v>
      </c>
      <c r="L122" s="626">
        <f t="shared" si="10"/>
        <v>45814.3</v>
      </c>
      <c r="M122" s="627">
        <f>M123+M124+M125+M126</f>
        <v>5814.3</v>
      </c>
      <c r="N122" s="628">
        <f>N123+N124+N125+N126</f>
        <v>40000</v>
      </c>
    </row>
    <row r="123" spans="1:14" s="75" customFormat="1" ht="13.5" customHeight="1">
      <c r="A123" s="2248"/>
      <c r="B123" s="2235" t="s">
        <v>818</v>
      </c>
      <c r="C123" s="554" t="s">
        <v>1064</v>
      </c>
      <c r="D123" s="2017" t="s">
        <v>179</v>
      </c>
      <c r="E123" s="2017" t="s">
        <v>985</v>
      </c>
      <c r="F123" s="2017" t="s">
        <v>1040</v>
      </c>
      <c r="G123" s="629" t="s">
        <v>1065</v>
      </c>
      <c r="H123" s="2239" t="s">
        <v>973</v>
      </c>
      <c r="I123" s="630">
        <f t="shared" si="9"/>
        <v>40000</v>
      </c>
      <c r="J123" s="631"/>
      <c r="K123" s="632">
        <v>40000</v>
      </c>
      <c r="L123" s="630">
        <f t="shared" si="10"/>
        <v>40000</v>
      </c>
      <c r="M123" s="631"/>
      <c r="N123" s="632">
        <v>40000</v>
      </c>
    </row>
    <row r="124" spans="1:14" s="75" customFormat="1" ht="12.75" customHeight="1">
      <c r="A124" s="2248"/>
      <c r="B124" s="2236"/>
      <c r="C124" s="554" t="s">
        <v>1066</v>
      </c>
      <c r="D124" s="1960"/>
      <c r="E124" s="1960"/>
      <c r="F124" s="1960"/>
      <c r="G124" s="529" t="s">
        <v>1067</v>
      </c>
      <c r="H124" s="2182"/>
      <c r="I124" s="634">
        <f t="shared" si="9"/>
        <v>404.1</v>
      </c>
      <c r="J124" s="635">
        <v>404.1</v>
      </c>
      <c r="K124" s="636"/>
      <c r="L124" s="634">
        <f t="shared" si="10"/>
        <v>404.1</v>
      </c>
      <c r="M124" s="635">
        <v>404.1</v>
      </c>
      <c r="N124" s="636"/>
    </row>
    <row r="125" spans="1:14" s="75" customFormat="1" ht="11.25" customHeight="1">
      <c r="A125" s="2248"/>
      <c r="B125" s="2236"/>
      <c r="C125" s="554" t="s">
        <v>1068</v>
      </c>
      <c r="D125" s="2101"/>
      <c r="E125" s="2101"/>
      <c r="F125" s="2101"/>
      <c r="G125" s="637" t="s">
        <v>1069</v>
      </c>
      <c r="H125" s="2182"/>
      <c r="I125" s="630">
        <f t="shared" si="9"/>
        <v>675.9</v>
      </c>
      <c r="J125" s="631">
        <v>675.9</v>
      </c>
      <c r="K125" s="632"/>
      <c r="L125" s="630">
        <f t="shared" si="10"/>
        <v>5410.2</v>
      </c>
      <c r="M125" s="631">
        <v>5410.2</v>
      </c>
      <c r="N125" s="632"/>
    </row>
    <row r="126" spans="1:14" s="75" customFormat="1" ht="13.5" customHeight="1">
      <c r="A126" s="2248"/>
      <c r="B126" s="2237"/>
      <c r="C126" s="619" t="s">
        <v>1070</v>
      </c>
      <c r="D126" s="1937"/>
      <c r="E126" s="1937"/>
      <c r="F126" s="1937"/>
      <c r="G126" s="638" t="s">
        <v>1071</v>
      </c>
      <c r="H126" s="2241"/>
      <c r="I126" s="639">
        <f t="shared" si="9"/>
        <v>0</v>
      </c>
      <c r="J126" s="640">
        <v>0</v>
      </c>
      <c r="K126" s="641"/>
      <c r="L126" s="639">
        <f t="shared" si="10"/>
        <v>0</v>
      </c>
      <c r="M126" s="640">
        <v>0</v>
      </c>
      <c r="N126" s="641"/>
    </row>
    <row r="127" spans="1:14" s="75" customFormat="1" ht="13.5" customHeight="1">
      <c r="A127" s="2248"/>
      <c r="B127" s="2233" t="s">
        <v>1072</v>
      </c>
      <c r="C127" s="2234"/>
      <c r="D127" s="642" t="s">
        <v>179</v>
      </c>
      <c r="E127" s="642" t="s">
        <v>985</v>
      </c>
      <c r="F127" s="642" t="s">
        <v>1040</v>
      </c>
      <c r="G127" s="642" t="s">
        <v>1073</v>
      </c>
      <c r="H127" s="643" t="s">
        <v>167</v>
      </c>
      <c r="I127" s="644">
        <f t="shared" si="9"/>
        <v>50602.8</v>
      </c>
      <c r="J127" s="645">
        <f>J128+J129</f>
        <v>602.8</v>
      </c>
      <c r="K127" s="646">
        <f>K128+K129</f>
        <v>50000</v>
      </c>
      <c r="L127" s="644">
        <f t="shared" si="10"/>
        <v>60606.1</v>
      </c>
      <c r="M127" s="645">
        <f>M128+M129</f>
        <v>606.1</v>
      </c>
      <c r="N127" s="646">
        <f>N128+N129</f>
        <v>60000</v>
      </c>
    </row>
    <row r="128" spans="1:14" s="75" customFormat="1" ht="12" customHeight="1">
      <c r="A128" s="2248"/>
      <c r="B128" s="2242" t="s">
        <v>818</v>
      </c>
      <c r="C128" s="554" t="s">
        <v>1074</v>
      </c>
      <c r="D128" s="2244"/>
      <c r="E128" s="2244"/>
      <c r="F128" s="2244"/>
      <c r="G128" s="637" t="s">
        <v>1075</v>
      </c>
      <c r="H128" s="2245"/>
      <c r="I128" s="630">
        <f t="shared" si="9"/>
        <v>50000</v>
      </c>
      <c r="J128" s="631"/>
      <c r="K128" s="632">
        <v>50000</v>
      </c>
      <c r="L128" s="630">
        <f t="shared" si="10"/>
        <v>60000</v>
      </c>
      <c r="M128" s="631"/>
      <c r="N128" s="632">
        <v>60000</v>
      </c>
    </row>
    <row r="129" spans="1:14" s="75" customFormat="1" ht="12" customHeight="1">
      <c r="A129" s="2248"/>
      <c r="B129" s="2243"/>
      <c r="C129" s="647" t="s">
        <v>1060</v>
      </c>
      <c r="D129" s="2114"/>
      <c r="E129" s="2114"/>
      <c r="F129" s="2114"/>
      <c r="G129" s="629" t="s">
        <v>1076</v>
      </c>
      <c r="H129" s="2240"/>
      <c r="I129" s="639">
        <f t="shared" si="9"/>
        <v>602.8</v>
      </c>
      <c r="J129" s="640">
        <v>602.8</v>
      </c>
      <c r="K129" s="641"/>
      <c r="L129" s="639">
        <f t="shared" si="10"/>
        <v>606.1</v>
      </c>
      <c r="M129" s="640">
        <v>606.1</v>
      </c>
      <c r="N129" s="641"/>
    </row>
    <row r="130" spans="1:14" s="75" customFormat="1" ht="13.5" customHeight="1">
      <c r="A130" s="2248"/>
      <c r="B130" s="2233" t="s">
        <v>1077</v>
      </c>
      <c r="C130" s="2234"/>
      <c r="D130" s="642" t="s">
        <v>179</v>
      </c>
      <c r="E130" s="642" t="s">
        <v>985</v>
      </c>
      <c r="F130" s="642" t="s">
        <v>1040</v>
      </c>
      <c r="G130" s="642" t="s">
        <v>1078</v>
      </c>
      <c r="H130" s="643" t="s">
        <v>167</v>
      </c>
      <c r="I130" s="644">
        <f t="shared" si="9"/>
        <v>84345.6</v>
      </c>
      <c r="J130" s="645">
        <f>J131+J132+J133+J134+J135</f>
        <v>4345.6</v>
      </c>
      <c r="K130" s="646">
        <f>K131+K132+K133+K134+K135</f>
        <v>80000</v>
      </c>
      <c r="L130" s="644">
        <f t="shared" si="10"/>
        <v>135</v>
      </c>
      <c r="M130" s="645">
        <f>M131+M132+M133+M134+M135</f>
        <v>135</v>
      </c>
      <c r="N130" s="646">
        <f>N131+N132+N133+N134+N135</f>
        <v>0</v>
      </c>
    </row>
    <row r="131" spans="1:14" s="75" customFormat="1" ht="13.5" customHeight="1">
      <c r="A131" s="2248"/>
      <c r="B131" s="2235" t="s">
        <v>818</v>
      </c>
      <c r="C131" s="552" t="s">
        <v>1079</v>
      </c>
      <c r="D131" s="1978" t="s">
        <v>179</v>
      </c>
      <c r="E131" s="1978" t="s">
        <v>985</v>
      </c>
      <c r="F131" s="1978" t="s">
        <v>1040</v>
      </c>
      <c r="G131" s="637" t="s">
        <v>1080</v>
      </c>
      <c r="H131" s="2239" t="s">
        <v>1026</v>
      </c>
      <c r="I131" s="630">
        <f t="shared" si="9"/>
        <v>80000</v>
      </c>
      <c r="J131" s="631"/>
      <c r="K131" s="632">
        <v>80000</v>
      </c>
      <c r="L131" s="630">
        <f t="shared" si="10"/>
        <v>0</v>
      </c>
      <c r="M131" s="631"/>
      <c r="N131" s="632"/>
    </row>
    <row r="132" spans="1:14" s="75" customFormat="1" ht="11.25" customHeight="1">
      <c r="A132" s="2248"/>
      <c r="B132" s="2203"/>
      <c r="C132" s="554" t="s">
        <v>1081</v>
      </c>
      <c r="D132" s="2017"/>
      <c r="E132" s="2017"/>
      <c r="F132" s="2017"/>
      <c r="G132" s="637" t="s">
        <v>1082</v>
      </c>
      <c r="H132" s="2182"/>
      <c r="I132" s="630">
        <f t="shared" si="9"/>
        <v>4210.6</v>
      </c>
      <c r="J132" s="631">
        <v>4210.6</v>
      </c>
      <c r="K132" s="632"/>
      <c r="L132" s="630">
        <f t="shared" si="10"/>
        <v>0</v>
      </c>
      <c r="M132" s="631"/>
      <c r="N132" s="632"/>
    </row>
    <row r="133" spans="1:14" s="75" customFormat="1" ht="9.75" customHeight="1">
      <c r="A133" s="2248"/>
      <c r="B133" s="2236"/>
      <c r="C133" s="619" t="s">
        <v>1083</v>
      </c>
      <c r="D133" s="2017"/>
      <c r="E133" s="2017"/>
      <c r="F133" s="2017"/>
      <c r="G133" s="637" t="s">
        <v>1084</v>
      </c>
      <c r="H133" s="2240"/>
      <c r="I133" s="630">
        <f t="shared" si="9"/>
        <v>0</v>
      </c>
      <c r="J133" s="631"/>
      <c r="K133" s="632"/>
      <c r="L133" s="630">
        <f t="shared" si="10"/>
        <v>0</v>
      </c>
      <c r="M133" s="631"/>
      <c r="N133" s="632"/>
    </row>
    <row r="134" spans="1:14" s="75" customFormat="1" ht="12" customHeight="1">
      <c r="A134" s="2248"/>
      <c r="B134" s="2236"/>
      <c r="C134" s="648" t="s">
        <v>1386</v>
      </c>
      <c r="D134" s="2017"/>
      <c r="E134" s="2017"/>
      <c r="F134" s="2017"/>
      <c r="G134" s="629" t="s">
        <v>1086</v>
      </c>
      <c r="H134" s="2240"/>
      <c r="I134" s="630">
        <f t="shared" si="9"/>
        <v>0</v>
      </c>
      <c r="J134" s="640"/>
      <c r="K134" s="641"/>
      <c r="L134" s="630">
        <f t="shared" si="10"/>
        <v>0</v>
      </c>
      <c r="M134" s="640"/>
      <c r="N134" s="641"/>
    </row>
    <row r="135" spans="1:14" s="75" customFormat="1" ht="12.75" customHeight="1">
      <c r="A135" s="2248"/>
      <c r="B135" s="2237"/>
      <c r="C135" s="649" t="s">
        <v>1087</v>
      </c>
      <c r="D135" s="2017"/>
      <c r="E135" s="2017"/>
      <c r="F135" s="2017"/>
      <c r="G135" s="629" t="s">
        <v>1088</v>
      </c>
      <c r="H135" s="2241"/>
      <c r="I135" s="639">
        <f t="shared" si="9"/>
        <v>135</v>
      </c>
      <c r="J135" s="640">
        <v>135</v>
      </c>
      <c r="K135" s="641"/>
      <c r="L135" s="639">
        <f t="shared" si="10"/>
        <v>135</v>
      </c>
      <c r="M135" s="640">
        <v>135</v>
      </c>
      <c r="N135" s="641"/>
    </row>
    <row r="136" spans="1:14" s="75" customFormat="1" ht="13.5" customHeight="1">
      <c r="A136" s="2248"/>
      <c r="B136" s="2233" t="s">
        <v>1089</v>
      </c>
      <c r="C136" s="2234"/>
      <c r="D136" s="642" t="s">
        <v>179</v>
      </c>
      <c r="E136" s="642" t="s">
        <v>985</v>
      </c>
      <c r="F136" s="642" t="s">
        <v>1040</v>
      </c>
      <c r="G136" s="642" t="s">
        <v>1090</v>
      </c>
      <c r="H136" s="643" t="s">
        <v>167</v>
      </c>
      <c r="I136" s="644">
        <f t="shared" si="9"/>
        <v>500</v>
      </c>
      <c r="J136" s="645">
        <f>J137+J138+J139</f>
        <v>500</v>
      </c>
      <c r="K136" s="646">
        <f>K137+K138+K139</f>
        <v>0</v>
      </c>
      <c r="L136" s="644">
        <f t="shared" si="10"/>
        <v>0</v>
      </c>
      <c r="M136" s="645">
        <f>M137+M138+M139</f>
        <v>0</v>
      </c>
      <c r="N136" s="646">
        <f>N137+N138+N139</f>
        <v>0</v>
      </c>
    </row>
    <row r="137" spans="1:14" s="75" customFormat="1" ht="12" customHeight="1" hidden="1">
      <c r="A137" s="2248"/>
      <c r="B137" s="2235" t="s">
        <v>818</v>
      </c>
      <c r="C137" s="650" t="s">
        <v>1091</v>
      </c>
      <c r="D137" s="2017" t="s">
        <v>179</v>
      </c>
      <c r="E137" s="2017" t="s">
        <v>985</v>
      </c>
      <c r="F137" s="2017" t="s">
        <v>1040</v>
      </c>
      <c r="G137" s="651" t="s">
        <v>1092</v>
      </c>
      <c r="H137" s="1991" t="s">
        <v>1093</v>
      </c>
      <c r="I137" s="630">
        <f t="shared" si="9"/>
        <v>0</v>
      </c>
      <c r="J137" s="631"/>
      <c r="K137" s="632">
        <v>0</v>
      </c>
      <c r="L137" s="630">
        <f t="shared" si="10"/>
        <v>0</v>
      </c>
      <c r="M137" s="631"/>
      <c r="N137" s="632">
        <v>0</v>
      </c>
    </row>
    <row r="138" spans="1:14" s="75" customFormat="1" ht="9.75" customHeight="1" hidden="1">
      <c r="A138" s="2248"/>
      <c r="B138" s="2236"/>
      <c r="C138" s="650" t="s">
        <v>1094</v>
      </c>
      <c r="D138" s="1960"/>
      <c r="E138" s="1960"/>
      <c r="F138" s="1960"/>
      <c r="G138" s="652" t="s">
        <v>1095</v>
      </c>
      <c r="H138" s="2238"/>
      <c r="I138" s="630">
        <f t="shared" si="9"/>
        <v>0</v>
      </c>
      <c r="J138" s="631"/>
      <c r="K138" s="632"/>
      <c r="L138" s="630">
        <f t="shared" si="10"/>
        <v>0</v>
      </c>
      <c r="M138" s="631"/>
      <c r="N138" s="632"/>
    </row>
    <row r="139" spans="1:14" s="75" customFormat="1" ht="23.25" customHeight="1">
      <c r="A139" s="2248"/>
      <c r="B139" s="2237"/>
      <c r="C139" s="650" t="s">
        <v>1096</v>
      </c>
      <c r="D139" s="1960"/>
      <c r="E139" s="1960"/>
      <c r="F139" s="1960"/>
      <c r="G139" s="652" t="s">
        <v>1097</v>
      </c>
      <c r="H139" s="1992"/>
      <c r="I139" s="653">
        <f t="shared" si="9"/>
        <v>500</v>
      </c>
      <c r="J139" s="654">
        <v>500</v>
      </c>
      <c r="K139" s="655"/>
      <c r="L139" s="653">
        <f t="shared" si="10"/>
        <v>0</v>
      </c>
      <c r="M139" s="654"/>
      <c r="N139" s="655"/>
    </row>
    <row r="140" spans="1:14" s="75" customFormat="1" ht="13.5" customHeight="1">
      <c r="A140" s="1870"/>
      <c r="B140" s="2233" t="s">
        <v>1098</v>
      </c>
      <c r="C140" s="2234"/>
      <c r="D140" s="610" t="s">
        <v>179</v>
      </c>
      <c r="E140" s="610" t="s">
        <v>985</v>
      </c>
      <c r="F140" s="610" t="s">
        <v>1040</v>
      </c>
      <c r="G140" s="610" t="s">
        <v>1099</v>
      </c>
      <c r="H140" s="611" t="s">
        <v>973</v>
      </c>
      <c r="I140" s="656">
        <f t="shared" si="9"/>
        <v>163.6</v>
      </c>
      <c r="J140" s="657">
        <f>J141+J144</f>
        <v>163.6</v>
      </c>
      <c r="K140" s="658">
        <f>K141+K144</f>
        <v>0</v>
      </c>
      <c r="L140" s="656">
        <f t="shared" si="10"/>
        <v>163.6</v>
      </c>
      <c r="M140" s="657">
        <f>M141+M144</f>
        <v>163.6</v>
      </c>
      <c r="N140" s="658">
        <f>N141+N144</f>
        <v>0</v>
      </c>
    </row>
    <row r="141" spans="1:14" s="75" customFormat="1" ht="13.5" customHeight="1">
      <c r="A141" s="1870"/>
      <c r="B141" s="1943" t="s">
        <v>1100</v>
      </c>
      <c r="C141" s="2066"/>
      <c r="D141" s="659" t="s">
        <v>179</v>
      </c>
      <c r="E141" s="659" t="s">
        <v>985</v>
      </c>
      <c r="F141" s="659" t="s">
        <v>1040</v>
      </c>
      <c r="G141" s="659" t="s">
        <v>1101</v>
      </c>
      <c r="H141" s="660" t="s">
        <v>973</v>
      </c>
      <c r="I141" s="661">
        <f t="shared" si="9"/>
        <v>76.8</v>
      </c>
      <c r="J141" s="662">
        <f>J142+J143</f>
        <v>76.8</v>
      </c>
      <c r="K141" s="663">
        <f>K142+K143</f>
        <v>0</v>
      </c>
      <c r="L141" s="661">
        <f t="shared" si="10"/>
        <v>76.8</v>
      </c>
      <c r="M141" s="662">
        <f>M142+M143</f>
        <v>76.8</v>
      </c>
      <c r="N141" s="663">
        <f>N142+N143</f>
        <v>0</v>
      </c>
    </row>
    <row r="142" spans="1:14" s="75" customFormat="1" ht="10.5" customHeight="1">
      <c r="A142" s="1870"/>
      <c r="B142" s="2232" t="s">
        <v>818</v>
      </c>
      <c r="C142" s="665" t="s">
        <v>1102</v>
      </c>
      <c r="D142" s="1960" t="s">
        <v>179</v>
      </c>
      <c r="E142" s="1960" t="s">
        <v>985</v>
      </c>
      <c r="F142" s="1960" t="s">
        <v>1040</v>
      </c>
      <c r="G142" s="666" t="s">
        <v>1101</v>
      </c>
      <c r="H142" s="2182" t="s">
        <v>973</v>
      </c>
      <c r="I142" s="634">
        <f t="shared" si="9"/>
        <v>0</v>
      </c>
      <c r="J142" s="635"/>
      <c r="K142" s="636"/>
      <c r="L142" s="634">
        <f t="shared" si="10"/>
        <v>0</v>
      </c>
      <c r="M142" s="635"/>
      <c r="N142" s="636"/>
    </row>
    <row r="143" spans="1:14" s="75" customFormat="1" ht="10.5" customHeight="1">
      <c r="A143" s="1870"/>
      <c r="B143" s="2232"/>
      <c r="C143" s="554" t="s">
        <v>1060</v>
      </c>
      <c r="D143" s="1960"/>
      <c r="E143" s="1960"/>
      <c r="F143" s="1960"/>
      <c r="G143" s="651" t="s">
        <v>1101</v>
      </c>
      <c r="H143" s="2182"/>
      <c r="I143" s="630">
        <f t="shared" si="9"/>
        <v>76.8</v>
      </c>
      <c r="J143" s="631">
        <v>76.8</v>
      </c>
      <c r="K143" s="632"/>
      <c r="L143" s="630">
        <f t="shared" si="10"/>
        <v>76.8</v>
      </c>
      <c r="M143" s="631">
        <v>76.8</v>
      </c>
      <c r="N143" s="632"/>
    </row>
    <row r="144" spans="1:14" s="75" customFormat="1" ht="13.5" customHeight="1">
      <c r="A144" s="1870"/>
      <c r="B144" s="1943" t="s">
        <v>1103</v>
      </c>
      <c r="C144" s="2066"/>
      <c r="D144" s="667" t="s">
        <v>179</v>
      </c>
      <c r="E144" s="667" t="s">
        <v>985</v>
      </c>
      <c r="F144" s="667" t="s">
        <v>1040</v>
      </c>
      <c r="G144" s="667" t="s">
        <v>1104</v>
      </c>
      <c r="H144" s="668" t="s">
        <v>973</v>
      </c>
      <c r="I144" s="661">
        <f t="shared" si="9"/>
        <v>86.8</v>
      </c>
      <c r="J144" s="662">
        <f>J145+J146</f>
        <v>86.8</v>
      </c>
      <c r="K144" s="663">
        <f>K145+K146</f>
        <v>0</v>
      </c>
      <c r="L144" s="661">
        <f t="shared" si="10"/>
        <v>86.8</v>
      </c>
      <c r="M144" s="662">
        <f>M145+M146</f>
        <v>86.8</v>
      </c>
      <c r="N144" s="663">
        <f>N145+N146</f>
        <v>0</v>
      </c>
    </row>
    <row r="145" spans="1:14" s="75" customFormat="1" ht="13.5" customHeight="1">
      <c r="A145" s="1870"/>
      <c r="B145" s="2232" t="s">
        <v>818</v>
      </c>
      <c r="C145" s="665" t="s">
        <v>1105</v>
      </c>
      <c r="D145" s="1960" t="s">
        <v>179</v>
      </c>
      <c r="E145" s="1960" t="s">
        <v>985</v>
      </c>
      <c r="F145" s="1960" t="s">
        <v>1040</v>
      </c>
      <c r="G145" s="666" t="s">
        <v>1104</v>
      </c>
      <c r="H145" s="2182" t="s">
        <v>973</v>
      </c>
      <c r="I145" s="630">
        <f t="shared" si="9"/>
        <v>0</v>
      </c>
      <c r="J145" s="631"/>
      <c r="K145" s="632"/>
      <c r="L145" s="630">
        <f t="shared" si="10"/>
        <v>0</v>
      </c>
      <c r="M145" s="631"/>
      <c r="N145" s="632"/>
    </row>
    <row r="146" spans="1:14" s="75" customFormat="1" ht="13.5" customHeight="1">
      <c r="A146" s="1894"/>
      <c r="B146" s="2232"/>
      <c r="C146" s="554" t="s">
        <v>1060</v>
      </c>
      <c r="D146" s="1960"/>
      <c r="E146" s="1960"/>
      <c r="F146" s="1960"/>
      <c r="G146" s="651" t="s">
        <v>1104</v>
      </c>
      <c r="H146" s="2182"/>
      <c r="I146" s="630">
        <f t="shared" si="9"/>
        <v>86.8</v>
      </c>
      <c r="J146" s="631">
        <v>86.8</v>
      </c>
      <c r="K146" s="632"/>
      <c r="L146" s="630">
        <f t="shared" si="10"/>
        <v>86.8</v>
      </c>
      <c r="M146" s="631">
        <v>86.8</v>
      </c>
      <c r="N146" s="632"/>
    </row>
    <row r="147" spans="1:14" s="75" customFormat="1" ht="18.75" customHeight="1">
      <c r="A147" s="2220" t="s">
        <v>1106</v>
      </c>
      <c r="B147" s="2221"/>
      <c r="C147" s="2222"/>
      <c r="D147" s="669" t="s">
        <v>179</v>
      </c>
      <c r="E147" s="669" t="s">
        <v>985</v>
      </c>
      <c r="F147" s="669" t="s">
        <v>1107</v>
      </c>
      <c r="G147" s="669" t="s">
        <v>958</v>
      </c>
      <c r="H147" s="670" t="s">
        <v>167</v>
      </c>
      <c r="I147" s="671">
        <f t="shared" si="9"/>
        <v>10</v>
      </c>
      <c r="J147" s="672">
        <f>J148</f>
        <v>10</v>
      </c>
      <c r="K147" s="673">
        <f>K148</f>
        <v>0</v>
      </c>
      <c r="L147" s="671">
        <f t="shared" si="10"/>
        <v>10</v>
      </c>
      <c r="M147" s="672">
        <f>M148</f>
        <v>10</v>
      </c>
      <c r="N147" s="673">
        <f>N148</f>
        <v>0</v>
      </c>
    </row>
    <row r="148" spans="1:14" s="75" customFormat="1" ht="24.75" customHeight="1" thickBot="1">
      <c r="A148" s="674" t="s">
        <v>1049</v>
      </c>
      <c r="B148" s="2223" t="s">
        <v>1108</v>
      </c>
      <c r="C148" s="2224"/>
      <c r="D148" s="675" t="s">
        <v>179</v>
      </c>
      <c r="E148" s="675" t="s">
        <v>985</v>
      </c>
      <c r="F148" s="676" t="s">
        <v>1107</v>
      </c>
      <c r="G148" s="676" t="s">
        <v>1109</v>
      </c>
      <c r="H148" s="677" t="s">
        <v>973</v>
      </c>
      <c r="I148" s="678">
        <f t="shared" si="9"/>
        <v>10</v>
      </c>
      <c r="J148" s="679">
        <v>10</v>
      </c>
      <c r="K148" s="680"/>
      <c r="L148" s="678">
        <f t="shared" si="10"/>
        <v>10</v>
      </c>
      <c r="M148" s="679">
        <v>10</v>
      </c>
      <c r="N148" s="680"/>
    </row>
    <row r="149" spans="1:14" s="75" customFormat="1" ht="4.5" customHeight="1">
      <c r="A149" s="681"/>
      <c r="B149" s="682"/>
      <c r="C149" s="683"/>
      <c r="D149" s="151"/>
      <c r="E149" s="151"/>
      <c r="F149" s="684"/>
      <c r="G149" s="684"/>
      <c r="H149" s="569"/>
      <c r="I149" s="685"/>
      <c r="J149" s="685"/>
      <c r="K149" s="685"/>
      <c r="L149" s="685"/>
      <c r="M149" s="685"/>
      <c r="N149" s="685"/>
    </row>
    <row r="150" spans="1:14" s="75" customFormat="1" ht="34.5" customHeight="1" thickBot="1">
      <c r="A150" s="686"/>
      <c r="B150" s="687"/>
      <c r="C150" s="688"/>
      <c r="D150" s="154"/>
      <c r="E150" s="154"/>
      <c r="F150" s="689"/>
      <c r="G150" s="689"/>
      <c r="H150" s="575"/>
      <c r="I150" s="690"/>
      <c r="J150" s="690"/>
      <c r="K150" s="690"/>
      <c r="L150" s="690"/>
      <c r="M150" s="690"/>
      <c r="N150" s="690"/>
    </row>
    <row r="151" spans="1:14" s="75" customFormat="1" ht="24" customHeight="1" thickBot="1">
      <c r="A151" s="1915" t="s">
        <v>1110</v>
      </c>
      <c r="B151" s="2055"/>
      <c r="C151" s="2056"/>
      <c r="D151" s="447" t="s">
        <v>179</v>
      </c>
      <c r="E151" s="601" t="s">
        <v>990</v>
      </c>
      <c r="F151" s="602" t="s">
        <v>957</v>
      </c>
      <c r="G151" s="603" t="s">
        <v>958</v>
      </c>
      <c r="H151" s="604" t="s">
        <v>167</v>
      </c>
      <c r="I151" s="452">
        <f>J151+K151</f>
        <v>17285.6</v>
      </c>
      <c r="J151" s="453">
        <f>J153+J161+J165+J193</f>
        <v>17211.5</v>
      </c>
      <c r="K151" s="454">
        <f>K153+K161+K165+K193</f>
        <v>74.1</v>
      </c>
      <c r="L151" s="452">
        <f>M151+N151</f>
        <v>17852.1</v>
      </c>
      <c r="M151" s="453">
        <f>M153+M161+M165+M193</f>
        <v>17778</v>
      </c>
      <c r="N151" s="454">
        <f>N153+N161+N165+N193</f>
        <v>74.1</v>
      </c>
    </row>
    <row r="152" spans="1:14" s="75" customFormat="1" ht="15.75" customHeight="1" thickBot="1">
      <c r="A152" s="1918" t="s">
        <v>959</v>
      </c>
      <c r="B152" s="1919"/>
      <c r="C152" s="1920"/>
      <c r="D152" s="691"/>
      <c r="E152" s="692"/>
      <c r="F152" s="693"/>
      <c r="G152" s="694"/>
      <c r="H152" s="695"/>
      <c r="I152" s="696">
        <f aca="true" t="shared" si="11" ref="I152:N152">I151/I370</f>
        <v>0.02208332912804347</v>
      </c>
      <c r="J152" s="697">
        <f t="shared" si="11"/>
        <v>0.051311290183136425</v>
      </c>
      <c r="K152" s="698">
        <f t="shared" si="11"/>
        <v>0.0001656564455223912</v>
      </c>
      <c r="L152" s="696">
        <f t="shared" si="11"/>
        <v>0.024949373404161652</v>
      </c>
      <c r="M152" s="697">
        <f t="shared" si="11"/>
        <v>0.05123180533181945</v>
      </c>
      <c r="N152" s="698">
        <f t="shared" si="11"/>
        <v>0.00020107347729579237</v>
      </c>
    </row>
    <row r="153" spans="1:14" s="75" customFormat="1" ht="21" customHeight="1" thickBot="1">
      <c r="A153" s="2057" t="s">
        <v>1111</v>
      </c>
      <c r="B153" s="2225"/>
      <c r="C153" s="2226"/>
      <c r="D153" s="699" t="s">
        <v>179</v>
      </c>
      <c r="E153" s="699" t="s">
        <v>990</v>
      </c>
      <c r="F153" s="700" t="s">
        <v>956</v>
      </c>
      <c r="G153" s="700" t="s">
        <v>958</v>
      </c>
      <c r="H153" s="701" t="s">
        <v>167</v>
      </c>
      <c r="I153" s="702">
        <f aca="true" t="shared" si="12" ref="I153:I190">J153+K153</f>
        <v>3316</v>
      </c>
      <c r="J153" s="703">
        <f>J154</f>
        <v>3316</v>
      </c>
      <c r="K153" s="704">
        <f>K154</f>
        <v>0</v>
      </c>
      <c r="L153" s="702">
        <f aca="true" t="shared" si="13" ref="L153:L190">M153+N153</f>
        <v>3316</v>
      </c>
      <c r="M153" s="703">
        <f>M154</f>
        <v>3316</v>
      </c>
      <c r="N153" s="704">
        <f>N154</f>
        <v>0</v>
      </c>
    </row>
    <row r="154" spans="1:14" s="75" customFormat="1" ht="13.5" customHeight="1">
      <c r="A154" s="2227" t="s">
        <v>818</v>
      </c>
      <c r="B154" s="2228" t="s">
        <v>1112</v>
      </c>
      <c r="C154" s="2229"/>
      <c r="D154" s="705" t="s">
        <v>179</v>
      </c>
      <c r="E154" s="705" t="s">
        <v>990</v>
      </c>
      <c r="F154" s="705" t="s">
        <v>956</v>
      </c>
      <c r="G154" s="705" t="s">
        <v>958</v>
      </c>
      <c r="H154" s="706" t="s">
        <v>167</v>
      </c>
      <c r="I154" s="535">
        <f t="shared" si="12"/>
        <v>3316</v>
      </c>
      <c r="J154" s="536">
        <f>J155+J158</f>
        <v>3316</v>
      </c>
      <c r="K154" s="537">
        <f>K155+K158</f>
        <v>0</v>
      </c>
      <c r="L154" s="535">
        <f t="shared" si="13"/>
        <v>3316</v>
      </c>
      <c r="M154" s="536">
        <f>M155+M158</f>
        <v>3316</v>
      </c>
      <c r="N154" s="537">
        <f>N155+N158</f>
        <v>0</v>
      </c>
    </row>
    <row r="155" spans="1:14" s="75" customFormat="1" ht="23.25" customHeight="1">
      <c r="A155" s="2227"/>
      <c r="B155" s="2230" t="s">
        <v>1113</v>
      </c>
      <c r="C155" s="2231"/>
      <c r="D155" s="707">
        <v>892</v>
      </c>
      <c r="E155" s="708" t="s">
        <v>990</v>
      </c>
      <c r="F155" s="709" t="s">
        <v>956</v>
      </c>
      <c r="G155" s="709" t="s">
        <v>1114</v>
      </c>
      <c r="H155" s="710" t="s">
        <v>167</v>
      </c>
      <c r="I155" s="525">
        <f t="shared" si="12"/>
        <v>3316</v>
      </c>
      <c r="J155" s="526">
        <f>J156+J157</f>
        <v>3316</v>
      </c>
      <c r="K155" s="527">
        <f>K156+K157</f>
        <v>0</v>
      </c>
      <c r="L155" s="525">
        <f t="shared" si="13"/>
        <v>3316</v>
      </c>
      <c r="M155" s="526">
        <f>M156+M157</f>
        <v>3316</v>
      </c>
      <c r="N155" s="527">
        <f>N156+N157</f>
        <v>0</v>
      </c>
    </row>
    <row r="156" spans="1:14" s="75" customFormat="1" ht="13.5" customHeight="1">
      <c r="A156" s="2227"/>
      <c r="B156" s="2217" t="s">
        <v>818</v>
      </c>
      <c r="C156" s="711" t="s">
        <v>1115</v>
      </c>
      <c r="D156" s="2212">
        <v>892</v>
      </c>
      <c r="E156" s="2015" t="s">
        <v>990</v>
      </c>
      <c r="F156" s="2015" t="s">
        <v>956</v>
      </c>
      <c r="G156" s="2213" t="s">
        <v>1114</v>
      </c>
      <c r="H156" s="714" t="s">
        <v>973</v>
      </c>
      <c r="I156" s="715">
        <f t="shared" si="12"/>
        <v>3316</v>
      </c>
      <c r="J156" s="716">
        <v>3316</v>
      </c>
      <c r="K156" s="632"/>
      <c r="L156" s="715">
        <f t="shared" si="13"/>
        <v>3316</v>
      </c>
      <c r="M156" s="716">
        <v>3316</v>
      </c>
      <c r="N156" s="632"/>
    </row>
    <row r="157" spans="1:14" s="75" customFormat="1" ht="10.5" customHeight="1">
      <c r="A157" s="2227"/>
      <c r="B157" s="2087"/>
      <c r="C157" s="717" t="s">
        <v>976</v>
      </c>
      <c r="D157" s="1985"/>
      <c r="E157" s="1957"/>
      <c r="F157" s="1957"/>
      <c r="G157" s="2214"/>
      <c r="H157" s="719" t="s">
        <v>977</v>
      </c>
      <c r="I157" s="715">
        <f t="shared" si="12"/>
        <v>0</v>
      </c>
      <c r="J157" s="716"/>
      <c r="K157" s="632"/>
      <c r="L157" s="715">
        <f t="shared" si="13"/>
        <v>0</v>
      </c>
      <c r="M157" s="716"/>
      <c r="N157" s="632"/>
    </row>
    <row r="158" spans="1:14" s="75" customFormat="1" ht="14.25" customHeight="1">
      <c r="A158" s="2227"/>
      <c r="B158" s="2215" t="s">
        <v>1116</v>
      </c>
      <c r="C158" s="2216"/>
      <c r="D158" s="720">
        <v>892</v>
      </c>
      <c r="E158" s="721" t="s">
        <v>990</v>
      </c>
      <c r="F158" s="722" t="s">
        <v>956</v>
      </c>
      <c r="G158" s="722" t="s">
        <v>958</v>
      </c>
      <c r="H158" s="723" t="s">
        <v>167</v>
      </c>
      <c r="I158" s="724">
        <f t="shared" si="12"/>
        <v>0</v>
      </c>
      <c r="J158" s="725">
        <f>J159+J160</f>
        <v>0</v>
      </c>
      <c r="K158" s="726">
        <f>K159+K160</f>
        <v>0</v>
      </c>
      <c r="L158" s="724">
        <f t="shared" si="13"/>
        <v>0</v>
      </c>
      <c r="M158" s="725">
        <f>M159+M160</f>
        <v>0</v>
      </c>
      <c r="N158" s="726">
        <f>N159+N160</f>
        <v>0</v>
      </c>
    </row>
    <row r="159" spans="1:14" s="75" customFormat="1" ht="13.5" customHeight="1">
      <c r="A159" s="2227"/>
      <c r="B159" s="2217" t="s">
        <v>818</v>
      </c>
      <c r="C159" s="727" t="s">
        <v>1117</v>
      </c>
      <c r="D159" s="2218">
        <v>892</v>
      </c>
      <c r="E159" s="2219" t="s">
        <v>990</v>
      </c>
      <c r="F159" s="2213" t="s">
        <v>956</v>
      </c>
      <c r="G159" s="637" t="s">
        <v>1118</v>
      </c>
      <c r="H159" s="714" t="s">
        <v>973</v>
      </c>
      <c r="I159" s="715">
        <f t="shared" si="12"/>
        <v>0</v>
      </c>
      <c r="J159" s="716"/>
      <c r="K159" s="632"/>
      <c r="L159" s="715">
        <f t="shared" si="13"/>
        <v>0</v>
      </c>
      <c r="M159" s="716"/>
      <c r="N159" s="632"/>
    </row>
    <row r="160" spans="1:14" s="75" customFormat="1" ht="13.5" customHeight="1" thickBot="1">
      <c r="A160" s="2227"/>
      <c r="B160" s="1976"/>
      <c r="C160" s="729" t="s">
        <v>1119</v>
      </c>
      <c r="D160" s="2094"/>
      <c r="E160" s="2114"/>
      <c r="F160" s="2114"/>
      <c r="G160" s="629" t="s">
        <v>1120</v>
      </c>
      <c r="H160" s="714" t="s">
        <v>973</v>
      </c>
      <c r="I160" s="715">
        <f t="shared" si="12"/>
        <v>0</v>
      </c>
      <c r="J160" s="716"/>
      <c r="K160" s="632"/>
      <c r="L160" s="715">
        <f t="shared" si="13"/>
        <v>0</v>
      </c>
      <c r="M160" s="716"/>
      <c r="N160" s="632"/>
    </row>
    <row r="161" spans="1:14" s="75" customFormat="1" ht="18.75" customHeight="1" thickBot="1">
      <c r="A161" s="2057" t="s">
        <v>1121</v>
      </c>
      <c r="B161" s="2058"/>
      <c r="C161" s="2059"/>
      <c r="D161" s="700" t="s">
        <v>179</v>
      </c>
      <c r="E161" s="699" t="s">
        <v>990</v>
      </c>
      <c r="F161" s="700" t="s">
        <v>961</v>
      </c>
      <c r="G161" s="700" t="s">
        <v>958</v>
      </c>
      <c r="H161" s="730" t="s">
        <v>167</v>
      </c>
      <c r="I161" s="702">
        <f t="shared" si="12"/>
        <v>2169.2</v>
      </c>
      <c r="J161" s="703">
        <f>J162</f>
        <v>2169.2</v>
      </c>
      <c r="K161" s="704">
        <f>K162</f>
        <v>0</v>
      </c>
      <c r="L161" s="702">
        <f t="shared" si="13"/>
        <v>2243.1</v>
      </c>
      <c r="M161" s="703">
        <f>M162</f>
        <v>2243.1</v>
      </c>
      <c r="N161" s="704">
        <f>N162</f>
        <v>0</v>
      </c>
    </row>
    <row r="162" spans="1:14" s="75" customFormat="1" ht="23.25" customHeight="1">
      <c r="A162" s="2205" t="s">
        <v>818</v>
      </c>
      <c r="B162" s="2206" t="s">
        <v>1122</v>
      </c>
      <c r="C162" s="2207"/>
      <c r="D162" s="731">
        <v>892</v>
      </c>
      <c r="E162" s="732" t="s">
        <v>990</v>
      </c>
      <c r="F162" s="732" t="s">
        <v>961</v>
      </c>
      <c r="G162" s="733" t="s">
        <v>1123</v>
      </c>
      <c r="H162" s="734" t="s">
        <v>167</v>
      </c>
      <c r="I162" s="735">
        <f t="shared" si="12"/>
        <v>2169.2</v>
      </c>
      <c r="J162" s="736">
        <f>J163+J164</f>
        <v>2169.2</v>
      </c>
      <c r="K162" s="737">
        <f>K163+K164</f>
        <v>0</v>
      </c>
      <c r="L162" s="735">
        <f t="shared" si="13"/>
        <v>2243.1</v>
      </c>
      <c r="M162" s="736">
        <f>M163+M164</f>
        <v>2243.1</v>
      </c>
      <c r="N162" s="737">
        <f>N163+N164</f>
        <v>0</v>
      </c>
    </row>
    <row r="163" spans="1:14" s="75" customFormat="1" ht="18" customHeight="1">
      <c r="A163" s="2000"/>
      <c r="B163" s="2208" t="s">
        <v>994</v>
      </c>
      <c r="C163" s="650" t="s">
        <v>1124</v>
      </c>
      <c r="D163" s="1080" t="s">
        <v>179</v>
      </c>
      <c r="E163" s="517" t="s">
        <v>990</v>
      </c>
      <c r="F163" s="517" t="s">
        <v>961</v>
      </c>
      <c r="G163" s="2196" t="s">
        <v>1125</v>
      </c>
      <c r="H163" s="738" t="s">
        <v>1093</v>
      </c>
      <c r="I163" s="494">
        <f t="shared" si="12"/>
        <v>2169.2</v>
      </c>
      <c r="J163" s="495">
        <v>2169.2</v>
      </c>
      <c r="K163" s="496"/>
      <c r="L163" s="494">
        <f t="shared" si="13"/>
        <v>2243.1</v>
      </c>
      <c r="M163" s="495">
        <v>2243.1</v>
      </c>
      <c r="N163" s="496"/>
    </row>
    <row r="164" spans="1:14" s="75" customFormat="1" ht="22.5" customHeight="1" thickBot="1">
      <c r="A164" s="2000"/>
      <c r="B164" s="2209"/>
      <c r="C164" s="554" t="s">
        <v>1126</v>
      </c>
      <c r="D164" s="1080"/>
      <c r="E164" s="517"/>
      <c r="F164" s="517"/>
      <c r="G164" s="2075"/>
      <c r="H164" s="728" t="s">
        <v>1028</v>
      </c>
      <c r="I164" s="520">
        <f t="shared" si="12"/>
        <v>0</v>
      </c>
      <c r="J164" s="521"/>
      <c r="K164" s="522"/>
      <c r="L164" s="520">
        <f t="shared" si="13"/>
        <v>0</v>
      </c>
      <c r="M164" s="521"/>
      <c r="N164" s="522"/>
    </row>
    <row r="165" spans="1:14" s="75" customFormat="1" ht="19.5" customHeight="1" thickBot="1">
      <c r="A165" s="2057" t="s">
        <v>1127</v>
      </c>
      <c r="B165" s="2058"/>
      <c r="C165" s="2059"/>
      <c r="D165" s="700" t="s">
        <v>179</v>
      </c>
      <c r="E165" s="699" t="s">
        <v>990</v>
      </c>
      <c r="F165" s="700" t="s">
        <v>967</v>
      </c>
      <c r="G165" s="700" t="s">
        <v>958</v>
      </c>
      <c r="H165" s="730" t="s">
        <v>167</v>
      </c>
      <c r="I165" s="702">
        <f t="shared" si="12"/>
        <v>6314.299999999999</v>
      </c>
      <c r="J165" s="703">
        <f>J166+J171+J174+J177</f>
        <v>6240.199999999999</v>
      </c>
      <c r="K165" s="704">
        <f>K166+K171+K174+K177</f>
        <v>74.1</v>
      </c>
      <c r="L165" s="702">
        <f t="shared" si="13"/>
        <v>6776.900000000001</v>
      </c>
      <c r="M165" s="703">
        <f>M166+M171+M174+M177</f>
        <v>6702.8</v>
      </c>
      <c r="N165" s="704">
        <f>N166+N171+N174+N177</f>
        <v>74.1</v>
      </c>
    </row>
    <row r="166" spans="1:14" s="75" customFormat="1" ht="15.75" customHeight="1">
      <c r="A166" s="2198" t="s">
        <v>818</v>
      </c>
      <c r="B166" s="2200" t="s">
        <v>1128</v>
      </c>
      <c r="C166" s="2201"/>
      <c r="D166" s="732">
        <v>892</v>
      </c>
      <c r="E166" s="732" t="s">
        <v>990</v>
      </c>
      <c r="F166" s="732" t="s">
        <v>967</v>
      </c>
      <c r="G166" s="739" t="s">
        <v>958</v>
      </c>
      <c r="H166" s="734" t="s">
        <v>167</v>
      </c>
      <c r="I166" s="735">
        <f t="shared" si="12"/>
        <v>2955.1</v>
      </c>
      <c r="J166" s="736">
        <f>J167+J168+J169+J170</f>
        <v>2955.1</v>
      </c>
      <c r="K166" s="737">
        <f>K167+K168+K169+K170</f>
        <v>0</v>
      </c>
      <c r="L166" s="735">
        <f t="shared" si="13"/>
        <v>3073.3</v>
      </c>
      <c r="M166" s="736">
        <f>M167+M168+M169+M170</f>
        <v>3073.3</v>
      </c>
      <c r="N166" s="737">
        <f>N167+N168+N169+N170</f>
        <v>0</v>
      </c>
    </row>
    <row r="167" spans="1:14" s="75" customFormat="1" ht="12" customHeight="1">
      <c r="A167" s="2141"/>
      <c r="B167" s="2202" t="s">
        <v>818</v>
      </c>
      <c r="C167" s="740" t="s">
        <v>1129</v>
      </c>
      <c r="D167" s="1913" t="s">
        <v>179</v>
      </c>
      <c r="E167" s="1913" t="s">
        <v>990</v>
      </c>
      <c r="F167" s="1913" t="s">
        <v>967</v>
      </c>
      <c r="G167" s="529" t="s">
        <v>1130</v>
      </c>
      <c r="H167" s="741" t="s">
        <v>973</v>
      </c>
      <c r="I167" s="471">
        <f t="shared" si="12"/>
        <v>2955.1</v>
      </c>
      <c r="J167" s="472">
        <v>2955.1</v>
      </c>
      <c r="K167" s="473"/>
      <c r="L167" s="471">
        <f t="shared" si="13"/>
        <v>3073.3</v>
      </c>
      <c r="M167" s="472">
        <v>3073.3</v>
      </c>
      <c r="N167" s="473"/>
    </row>
    <row r="168" spans="1:14" s="75" customFormat="1" ht="9.75" customHeight="1">
      <c r="A168" s="2141"/>
      <c r="B168" s="2203"/>
      <c r="C168" s="742" t="s">
        <v>1131</v>
      </c>
      <c r="D168" s="1960"/>
      <c r="E168" s="1960"/>
      <c r="F168" s="1960"/>
      <c r="G168" s="637" t="s">
        <v>1130</v>
      </c>
      <c r="H168" s="743" t="s">
        <v>988</v>
      </c>
      <c r="I168" s="498">
        <f t="shared" si="12"/>
        <v>0</v>
      </c>
      <c r="J168" s="499"/>
      <c r="K168" s="500"/>
      <c r="L168" s="498">
        <f t="shared" si="13"/>
        <v>0</v>
      </c>
      <c r="M168" s="499"/>
      <c r="N168" s="500"/>
    </row>
    <row r="169" spans="1:14" s="75" customFormat="1" ht="12.75" customHeight="1">
      <c r="A169" s="2141"/>
      <c r="B169" s="2203"/>
      <c r="C169" s="744" t="s">
        <v>976</v>
      </c>
      <c r="D169" s="1960"/>
      <c r="E169" s="1960"/>
      <c r="F169" s="1960"/>
      <c r="G169" s="638" t="s">
        <v>1130</v>
      </c>
      <c r="H169" s="633" t="s">
        <v>977</v>
      </c>
      <c r="I169" s="478">
        <f t="shared" si="12"/>
        <v>0</v>
      </c>
      <c r="J169" s="479"/>
      <c r="K169" s="480"/>
      <c r="L169" s="478">
        <f t="shared" si="13"/>
        <v>0</v>
      </c>
      <c r="M169" s="479"/>
      <c r="N169" s="480"/>
    </row>
    <row r="170" spans="1:14" s="75" customFormat="1" ht="12.75" customHeight="1">
      <c r="A170" s="2141"/>
      <c r="B170" s="2204"/>
      <c r="C170" s="745" t="s">
        <v>1117</v>
      </c>
      <c r="D170" s="1960"/>
      <c r="E170" s="1960"/>
      <c r="F170" s="1960"/>
      <c r="G170" s="484" t="s">
        <v>1118</v>
      </c>
      <c r="H170" s="746" t="s">
        <v>973</v>
      </c>
      <c r="I170" s="494">
        <f t="shared" si="12"/>
        <v>0</v>
      </c>
      <c r="J170" s="495"/>
      <c r="K170" s="496"/>
      <c r="L170" s="494">
        <f t="shared" si="13"/>
        <v>0</v>
      </c>
      <c r="M170" s="495"/>
      <c r="N170" s="496"/>
    </row>
    <row r="171" spans="1:14" s="75" customFormat="1" ht="15" customHeight="1">
      <c r="A171" s="2141"/>
      <c r="B171" s="2187" t="s">
        <v>1132</v>
      </c>
      <c r="C171" s="2188"/>
      <c r="D171" s="747">
        <v>892</v>
      </c>
      <c r="E171" s="747" t="s">
        <v>990</v>
      </c>
      <c r="F171" s="747" t="s">
        <v>967</v>
      </c>
      <c r="G171" s="747" t="s">
        <v>958</v>
      </c>
      <c r="H171" s="748" t="s">
        <v>167</v>
      </c>
      <c r="I171" s="538">
        <f t="shared" si="12"/>
        <v>668.1</v>
      </c>
      <c r="J171" s="539">
        <f>J172+J173</f>
        <v>668.1</v>
      </c>
      <c r="K171" s="540">
        <f>K172+K173</f>
        <v>0</v>
      </c>
      <c r="L171" s="538">
        <f t="shared" si="13"/>
        <v>700</v>
      </c>
      <c r="M171" s="539">
        <f>M172+M173</f>
        <v>700</v>
      </c>
      <c r="N171" s="540">
        <f>N172+N173</f>
        <v>0</v>
      </c>
    </row>
    <row r="172" spans="1:14" s="75" customFormat="1" ht="12.75" customHeight="1">
      <c r="A172" s="2141"/>
      <c r="B172" s="2085" t="s">
        <v>818</v>
      </c>
      <c r="C172" s="740" t="s">
        <v>1133</v>
      </c>
      <c r="D172" s="2192">
        <v>892</v>
      </c>
      <c r="E172" s="2192" t="s">
        <v>990</v>
      </c>
      <c r="F172" s="2192" t="s">
        <v>967</v>
      </c>
      <c r="G172" s="529" t="s">
        <v>1134</v>
      </c>
      <c r="H172" s="741" t="s">
        <v>973</v>
      </c>
      <c r="I172" s="749">
        <f t="shared" si="12"/>
        <v>668.1</v>
      </c>
      <c r="J172" s="750">
        <v>668.1</v>
      </c>
      <c r="K172" s="751"/>
      <c r="L172" s="749">
        <f t="shared" si="13"/>
        <v>700</v>
      </c>
      <c r="M172" s="750">
        <v>700</v>
      </c>
      <c r="N172" s="751"/>
    </row>
    <row r="173" spans="1:14" s="75" customFormat="1" ht="13.5" customHeight="1">
      <c r="A173" s="2141"/>
      <c r="B173" s="2191"/>
      <c r="C173" s="752" t="s">
        <v>1135</v>
      </c>
      <c r="D173" s="2193"/>
      <c r="E173" s="2193"/>
      <c r="F173" s="2193"/>
      <c r="G173" s="638" t="s">
        <v>1118</v>
      </c>
      <c r="H173" s="753" t="s">
        <v>973</v>
      </c>
      <c r="I173" s="754">
        <f t="shared" si="12"/>
        <v>0</v>
      </c>
      <c r="J173" s="755"/>
      <c r="K173" s="655"/>
      <c r="L173" s="754">
        <f t="shared" si="13"/>
        <v>0</v>
      </c>
      <c r="M173" s="755"/>
      <c r="N173" s="655"/>
    </row>
    <row r="174" spans="1:14" s="75" customFormat="1" ht="13.5" customHeight="1">
      <c r="A174" s="2141"/>
      <c r="B174" s="2187" t="s">
        <v>1136</v>
      </c>
      <c r="C174" s="2188"/>
      <c r="D174" s="544" t="s">
        <v>179</v>
      </c>
      <c r="E174" s="545" t="s">
        <v>990</v>
      </c>
      <c r="F174" s="545" t="s">
        <v>967</v>
      </c>
      <c r="G174" s="545" t="s">
        <v>958</v>
      </c>
      <c r="H174" s="756" t="s">
        <v>167</v>
      </c>
      <c r="I174" s="489">
        <f t="shared" si="12"/>
        <v>1129.1</v>
      </c>
      <c r="J174" s="490">
        <f>J175+J176</f>
        <v>1129.1</v>
      </c>
      <c r="K174" s="491">
        <f>K175+K176</f>
        <v>0</v>
      </c>
      <c r="L174" s="489">
        <f t="shared" si="13"/>
        <v>846</v>
      </c>
      <c r="M174" s="490">
        <f>M175+M176</f>
        <v>846</v>
      </c>
      <c r="N174" s="491">
        <f>N175+N176</f>
        <v>0</v>
      </c>
    </row>
    <row r="175" spans="1:14" s="75" customFormat="1" ht="15.75" customHeight="1">
      <c r="A175" s="2141"/>
      <c r="B175" s="1973" t="s">
        <v>818</v>
      </c>
      <c r="C175" s="757" t="s">
        <v>1137</v>
      </c>
      <c r="D175" s="1960" t="s">
        <v>179</v>
      </c>
      <c r="E175" s="2196" t="s">
        <v>990</v>
      </c>
      <c r="F175" s="2196" t="s">
        <v>967</v>
      </c>
      <c r="G175" s="758" t="s">
        <v>1138</v>
      </c>
      <c r="H175" s="743" t="s">
        <v>973</v>
      </c>
      <c r="I175" s="759">
        <f t="shared" si="12"/>
        <v>1129.1</v>
      </c>
      <c r="J175" s="760">
        <v>1129.1</v>
      </c>
      <c r="K175" s="636"/>
      <c r="L175" s="759">
        <f t="shared" si="13"/>
        <v>846</v>
      </c>
      <c r="M175" s="760">
        <v>846</v>
      </c>
      <c r="N175" s="636"/>
    </row>
    <row r="176" spans="1:14" s="75" customFormat="1" ht="22.5" customHeight="1">
      <c r="A176" s="2141"/>
      <c r="B176" s="1973"/>
      <c r="C176" s="761" t="s">
        <v>1126</v>
      </c>
      <c r="D176" s="2114"/>
      <c r="E176" s="2114"/>
      <c r="F176" s="2114"/>
      <c r="G176" s="637" t="s">
        <v>1138</v>
      </c>
      <c r="H176" s="714" t="s">
        <v>1028</v>
      </c>
      <c r="I176" s="715">
        <f t="shared" si="12"/>
        <v>0</v>
      </c>
      <c r="J176" s="716"/>
      <c r="K176" s="632"/>
      <c r="L176" s="715">
        <f t="shared" si="13"/>
        <v>0</v>
      </c>
      <c r="M176" s="716"/>
      <c r="N176" s="632"/>
    </row>
    <row r="177" spans="1:14" s="75" customFormat="1" ht="15.75" customHeight="1">
      <c r="A177" s="2141"/>
      <c r="B177" s="2187" t="s">
        <v>1143</v>
      </c>
      <c r="C177" s="2188"/>
      <c r="D177" s="545">
        <v>892</v>
      </c>
      <c r="E177" s="545" t="s">
        <v>990</v>
      </c>
      <c r="F177" s="545" t="s">
        <v>967</v>
      </c>
      <c r="G177" s="545" t="s">
        <v>958</v>
      </c>
      <c r="H177" s="756" t="s">
        <v>167</v>
      </c>
      <c r="I177" s="489">
        <f t="shared" si="12"/>
        <v>1562</v>
      </c>
      <c r="J177" s="490">
        <f>J178+J179+J180+J181+J182+J183+J184+J188</f>
        <v>1487.9</v>
      </c>
      <c r="K177" s="491">
        <f>K178+K179+K180+K181+K182+K183+K184+K188</f>
        <v>74.1</v>
      </c>
      <c r="L177" s="489">
        <f t="shared" si="13"/>
        <v>2157.6</v>
      </c>
      <c r="M177" s="490">
        <f>M178+M179+M180+M181+M182+M183+M184+M188</f>
        <v>2083.5</v>
      </c>
      <c r="N177" s="491">
        <f>N178+N179+N180+N181+N182+N183+N184+N188</f>
        <v>74.1</v>
      </c>
    </row>
    <row r="178" spans="1:14" s="75" customFormat="1" ht="15" customHeight="1">
      <c r="A178" s="2141"/>
      <c r="B178" s="2074" t="s">
        <v>818</v>
      </c>
      <c r="C178" s="768" t="s">
        <v>1144</v>
      </c>
      <c r="D178" s="1913">
        <v>892</v>
      </c>
      <c r="E178" s="1913" t="s">
        <v>990</v>
      </c>
      <c r="F178" s="1913" t="s">
        <v>967</v>
      </c>
      <c r="G178" s="528" t="s">
        <v>1145</v>
      </c>
      <c r="H178" s="769" t="s">
        <v>973</v>
      </c>
      <c r="I178" s="749">
        <f t="shared" si="12"/>
        <v>659.1</v>
      </c>
      <c r="J178" s="750">
        <v>659.1</v>
      </c>
      <c r="K178" s="751"/>
      <c r="L178" s="749">
        <f t="shared" si="13"/>
        <v>1000</v>
      </c>
      <c r="M178" s="750">
        <v>1000</v>
      </c>
      <c r="N178" s="751"/>
    </row>
    <row r="179" spans="1:14" s="75" customFormat="1" ht="12" customHeight="1">
      <c r="A179" s="2141"/>
      <c r="B179" s="2094"/>
      <c r="C179" s="742" t="s">
        <v>1131</v>
      </c>
      <c r="D179" s="2114"/>
      <c r="E179" s="2114"/>
      <c r="F179" s="2114"/>
      <c r="G179" s="629" t="s">
        <v>1145</v>
      </c>
      <c r="H179" s="770">
        <v>831</v>
      </c>
      <c r="I179" s="715">
        <f t="shared" si="12"/>
        <v>0</v>
      </c>
      <c r="J179" s="716"/>
      <c r="K179" s="632"/>
      <c r="L179" s="715">
        <f t="shared" si="13"/>
        <v>0</v>
      </c>
      <c r="M179" s="716"/>
      <c r="N179" s="632"/>
    </row>
    <row r="180" spans="1:14" s="75" customFormat="1" ht="13.5" customHeight="1">
      <c r="A180" s="2141"/>
      <c r="B180" s="2094"/>
      <c r="C180" s="541" t="s">
        <v>1146</v>
      </c>
      <c r="D180" s="2115"/>
      <c r="E180" s="2115"/>
      <c r="F180" s="2114"/>
      <c r="G180" s="629" t="s">
        <v>1147</v>
      </c>
      <c r="H180" s="1081" t="s">
        <v>973</v>
      </c>
      <c r="I180" s="1082">
        <f t="shared" si="12"/>
        <v>208</v>
      </c>
      <c r="J180" s="773">
        <v>208</v>
      </c>
      <c r="K180" s="774"/>
      <c r="L180" s="772">
        <f t="shared" si="13"/>
        <v>200</v>
      </c>
      <c r="M180" s="773">
        <v>200</v>
      </c>
      <c r="N180" s="774"/>
    </row>
    <row r="181" spans="1:14" s="75" customFormat="1" ht="18" customHeight="1">
      <c r="A181" s="2141"/>
      <c r="B181" s="2094"/>
      <c r="C181" s="775" t="s">
        <v>1135</v>
      </c>
      <c r="D181" s="776" t="s">
        <v>179</v>
      </c>
      <c r="E181" s="776" t="s">
        <v>990</v>
      </c>
      <c r="F181" s="776" t="s">
        <v>967</v>
      </c>
      <c r="G181" s="484" t="s">
        <v>1118</v>
      </c>
      <c r="H181" s="763" t="s">
        <v>973</v>
      </c>
      <c r="I181" s="361">
        <f>J181+K181</f>
        <v>0</v>
      </c>
      <c r="J181" s="765"/>
      <c r="K181" s="766"/>
      <c r="L181" s="764">
        <f t="shared" si="13"/>
        <v>0</v>
      </c>
      <c r="M181" s="765"/>
      <c r="N181" s="766"/>
    </row>
    <row r="182" spans="1:14" s="75" customFormat="1" ht="24.75" customHeight="1">
      <c r="A182" s="2141"/>
      <c r="B182" s="2094"/>
      <c r="C182" s="762" t="s">
        <v>1139</v>
      </c>
      <c r="D182" s="591" t="s">
        <v>179</v>
      </c>
      <c r="E182" s="591" t="s">
        <v>990</v>
      </c>
      <c r="F182" s="591" t="s">
        <v>967</v>
      </c>
      <c r="G182" s="484" t="s">
        <v>1140</v>
      </c>
      <c r="H182" s="763" t="s">
        <v>973</v>
      </c>
      <c r="I182" s="764">
        <f>J182+K182</f>
        <v>70</v>
      </c>
      <c r="J182" s="765">
        <v>70</v>
      </c>
      <c r="K182" s="766"/>
      <c r="L182" s="764">
        <f t="shared" si="13"/>
        <v>80</v>
      </c>
      <c r="M182" s="765">
        <v>80</v>
      </c>
      <c r="N182" s="766"/>
    </row>
    <row r="183" spans="1:14" s="75" customFormat="1" ht="24.75" customHeight="1">
      <c r="A183" s="2141"/>
      <c r="B183" s="2094"/>
      <c r="C183" s="767" t="s">
        <v>1141</v>
      </c>
      <c r="D183" s="591" t="s">
        <v>179</v>
      </c>
      <c r="E183" s="591" t="s">
        <v>990</v>
      </c>
      <c r="F183" s="591" t="s">
        <v>967</v>
      </c>
      <c r="G183" s="484" t="s">
        <v>1387</v>
      </c>
      <c r="H183" s="763" t="s">
        <v>973</v>
      </c>
      <c r="I183" s="764">
        <f>J183+K183</f>
        <v>74.1</v>
      </c>
      <c r="J183" s="765"/>
      <c r="K183" s="766">
        <v>74.1</v>
      </c>
      <c r="L183" s="764">
        <f t="shared" si="13"/>
        <v>74.1</v>
      </c>
      <c r="M183" s="765"/>
      <c r="N183" s="766">
        <v>74.1</v>
      </c>
    </row>
    <row r="184" spans="1:14" s="75" customFormat="1" ht="25.5" customHeight="1">
      <c r="A184" s="2141"/>
      <c r="B184" s="2094"/>
      <c r="C184" s="777" t="s">
        <v>1148</v>
      </c>
      <c r="D184" s="776" t="s">
        <v>179</v>
      </c>
      <c r="E184" s="776" t="s">
        <v>990</v>
      </c>
      <c r="F184" s="776" t="s">
        <v>967</v>
      </c>
      <c r="G184" s="778" t="s">
        <v>1149</v>
      </c>
      <c r="H184" s="779" t="s">
        <v>973</v>
      </c>
      <c r="I184" s="780">
        <f t="shared" si="12"/>
        <v>464.20000000000005</v>
      </c>
      <c r="J184" s="781">
        <f>J185+J186+J187</f>
        <v>464.20000000000005</v>
      </c>
      <c r="K184" s="663">
        <f>K185+K186+K187</f>
        <v>0</v>
      </c>
      <c r="L184" s="780">
        <f t="shared" si="13"/>
        <v>716.9</v>
      </c>
      <c r="M184" s="781">
        <f>M185+M186+M187</f>
        <v>716.9</v>
      </c>
      <c r="N184" s="663">
        <f>N185+N186+N187</f>
        <v>0</v>
      </c>
    </row>
    <row r="185" spans="1:14" s="75" customFormat="1" ht="14.25" customHeight="1">
      <c r="A185" s="2141"/>
      <c r="B185" s="2094"/>
      <c r="C185" s="782" t="s">
        <v>1150</v>
      </c>
      <c r="D185" s="2180" t="s">
        <v>179</v>
      </c>
      <c r="E185" s="2180" t="s">
        <v>990</v>
      </c>
      <c r="F185" s="2190" t="s">
        <v>967</v>
      </c>
      <c r="G185" s="784" t="s">
        <v>1151</v>
      </c>
      <c r="H185" s="2177" t="s">
        <v>973</v>
      </c>
      <c r="I185" s="749">
        <f t="shared" si="12"/>
        <v>160.1</v>
      </c>
      <c r="J185" s="750">
        <v>160.1</v>
      </c>
      <c r="K185" s="751"/>
      <c r="L185" s="749">
        <f t="shared" si="13"/>
        <v>116.8</v>
      </c>
      <c r="M185" s="750">
        <v>116.8</v>
      </c>
      <c r="N185" s="751"/>
    </row>
    <row r="186" spans="1:14" s="75" customFormat="1" ht="13.5" customHeight="1">
      <c r="A186" s="2141"/>
      <c r="B186" s="2094"/>
      <c r="C186" s="785" t="s">
        <v>1152</v>
      </c>
      <c r="D186" s="1957"/>
      <c r="E186" s="1957"/>
      <c r="F186" s="2114"/>
      <c r="G186" s="786" t="s">
        <v>1153</v>
      </c>
      <c r="H186" s="2178"/>
      <c r="I186" s="715">
        <f t="shared" si="12"/>
        <v>77.7</v>
      </c>
      <c r="J186" s="716">
        <v>77.7</v>
      </c>
      <c r="K186" s="632"/>
      <c r="L186" s="715">
        <f t="shared" si="13"/>
        <v>184.7</v>
      </c>
      <c r="M186" s="716">
        <v>184.7</v>
      </c>
      <c r="N186" s="632"/>
    </row>
    <row r="187" spans="1:14" s="75" customFormat="1" ht="23.25" customHeight="1">
      <c r="A187" s="2141"/>
      <c r="B187" s="2094"/>
      <c r="C187" s="788" t="s">
        <v>1154</v>
      </c>
      <c r="D187" s="2016"/>
      <c r="E187" s="2016"/>
      <c r="F187" s="2115"/>
      <c r="G187" s="789" t="s">
        <v>1155</v>
      </c>
      <c r="H187" s="2179"/>
      <c r="I187" s="754">
        <f t="shared" si="12"/>
        <v>226.4</v>
      </c>
      <c r="J187" s="755">
        <v>226.4</v>
      </c>
      <c r="K187" s="655"/>
      <c r="L187" s="754">
        <f t="shared" si="13"/>
        <v>415.4</v>
      </c>
      <c r="M187" s="755">
        <v>415.4</v>
      </c>
      <c r="N187" s="655"/>
    </row>
    <row r="188" spans="1:14" s="75" customFormat="1" ht="16.5" customHeight="1">
      <c r="A188" s="2141"/>
      <c r="B188" s="2094"/>
      <c r="C188" s="790" t="s">
        <v>1156</v>
      </c>
      <c r="D188" s="591" t="s">
        <v>179</v>
      </c>
      <c r="E188" s="591" t="s">
        <v>990</v>
      </c>
      <c r="F188" s="591" t="s">
        <v>967</v>
      </c>
      <c r="G188" s="659" t="s">
        <v>1157</v>
      </c>
      <c r="H188" s="660" t="s">
        <v>973</v>
      </c>
      <c r="I188" s="661">
        <f t="shared" si="12"/>
        <v>86.6</v>
      </c>
      <c r="J188" s="662">
        <f>J189+J190</f>
        <v>86.6</v>
      </c>
      <c r="K188" s="663">
        <f>K189+K190</f>
        <v>0</v>
      </c>
      <c r="L188" s="661">
        <f t="shared" si="13"/>
        <v>86.6</v>
      </c>
      <c r="M188" s="662">
        <f>M189+M190</f>
        <v>86.6</v>
      </c>
      <c r="N188" s="663">
        <f>N189+N190</f>
        <v>0</v>
      </c>
    </row>
    <row r="189" spans="1:14" s="75" customFormat="1" ht="20.25" customHeight="1">
      <c r="A189" s="2141"/>
      <c r="B189" s="2094"/>
      <c r="C189" s="791" t="s">
        <v>1388</v>
      </c>
      <c r="D189" s="2180" t="s">
        <v>179</v>
      </c>
      <c r="E189" s="2180" t="s">
        <v>990</v>
      </c>
      <c r="F189" s="2180" t="s">
        <v>967</v>
      </c>
      <c r="G189" s="666" t="s">
        <v>1157</v>
      </c>
      <c r="H189" s="2182" t="s">
        <v>973</v>
      </c>
      <c r="I189" s="634">
        <f t="shared" si="12"/>
        <v>0</v>
      </c>
      <c r="J189" s="635"/>
      <c r="K189" s="636"/>
      <c r="L189" s="634">
        <f t="shared" si="13"/>
        <v>0</v>
      </c>
      <c r="M189" s="635"/>
      <c r="N189" s="636"/>
    </row>
    <row r="190" spans="1:14" s="75" customFormat="1" ht="24" customHeight="1" thickBot="1">
      <c r="A190" s="2199"/>
      <c r="B190" s="2189"/>
      <c r="C190" s="792" t="s">
        <v>1389</v>
      </c>
      <c r="D190" s="2181"/>
      <c r="E190" s="2181"/>
      <c r="F190" s="2181"/>
      <c r="G190" s="793" t="s">
        <v>1157</v>
      </c>
      <c r="H190" s="2183"/>
      <c r="I190" s="794">
        <f t="shared" si="12"/>
        <v>86.6</v>
      </c>
      <c r="J190" s="795">
        <v>86.6</v>
      </c>
      <c r="K190" s="796"/>
      <c r="L190" s="794">
        <f t="shared" si="13"/>
        <v>86.6</v>
      </c>
      <c r="M190" s="795">
        <v>86.6</v>
      </c>
      <c r="N190" s="796"/>
    </row>
    <row r="191" spans="1:14" s="75" customFormat="1" ht="15.75" customHeight="1">
      <c r="A191" s="797"/>
      <c r="B191" s="798"/>
      <c r="C191" s="799"/>
      <c r="D191" s="183"/>
      <c r="E191" s="183"/>
      <c r="F191" s="183"/>
      <c r="G191" s="800"/>
      <c r="H191" s="801"/>
      <c r="I191" s="576"/>
      <c r="J191" s="576"/>
      <c r="K191" s="576"/>
      <c r="L191" s="576"/>
      <c r="M191" s="576"/>
      <c r="N191" s="576"/>
    </row>
    <row r="192" spans="1:14" s="75" customFormat="1" ht="5.25" customHeight="1">
      <c r="A192" s="797"/>
      <c r="B192" s="798"/>
      <c r="C192" s="799"/>
      <c r="D192" s="183"/>
      <c r="E192" s="183"/>
      <c r="F192" s="183"/>
      <c r="G192" s="800"/>
      <c r="H192" s="801"/>
      <c r="I192" s="576"/>
      <c r="J192" s="576"/>
      <c r="K192" s="576"/>
      <c r="L192" s="576"/>
      <c r="M192" s="576"/>
      <c r="N192" s="576"/>
    </row>
    <row r="193" spans="1:14" s="75" customFormat="1" ht="25.5" customHeight="1" thickBot="1">
      <c r="A193" s="2184" t="s">
        <v>1160</v>
      </c>
      <c r="B193" s="2185"/>
      <c r="C193" s="2186"/>
      <c r="D193" s="802" t="s">
        <v>179</v>
      </c>
      <c r="E193" s="802" t="s">
        <v>990</v>
      </c>
      <c r="F193" s="802" t="s">
        <v>990</v>
      </c>
      <c r="G193" s="802" t="s">
        <v>958</v>
      </c>
      <c r="H193" s="803" t="s">
        <v>167</v>
      </c>
      <c r="I193" s="804">
        <f aca="true" t="shared" si="14" ref="I193:I201">J193+K193</f>
        <v>5486.1</v>
      </c>
      <c r="J193" s="805">
        <f>J194</f>
        <v>5486.1</v>
      </c>
      <c r="K193" s="806">
        <f>K194</f>
        <v>0</v>
      </c>
      <c r="L193" s="804">
        <f aca="true" t="shared" si="15" ref="L193:L201">M193+N193</f>
        <v>5516.1</v>
      </c>
      <c r="M193" s="805">
        <f>M194</f>
        <v>5516.1</v>
      </c>
      <c r="N193" s="806">
        <f>N194</f>
        <v>0</v>
      </c>
    </row>
    <row r="194" spans="1:14" s="75" customFormat="1" ht="16.5" customHeight="1">
      <c r="A194" s="2171" t="s">
        <v>818</v>
      </c>
      <c r="B194" s="2173" t="s">
        <v>1161</v>
      </c>
      <c r="C194" s="2174"/>
      <c r="D194" s="732" t="s">
        <v>179</v>
      </c>
      <c r="E194" s="732" t="s">
        <v>990</v>
      </c>
      <c r="F194" s="732" t="s">
        <v>990</v>
      </c>
      <c r="G194" s="732" t="s">
        <v>1162</v>
      </c>
      <c r="H194" s="734" t="s">
        <v>167</v>
      </c>
      <c r="I194" s="735">
        <f t="shared" si="14"/>
        <v>5486.1</v>
      </c>
      <c r="J194" s="736">
        <f>J195+J196+J197+J198+J199+J200+J201</f>
        <v>5486.1</v>
      </c>
      <c r="K194" s="737">
        <f>K195+K196+K197+K198+K199+K200+K201</f>
        <v>0</v>
      </c>
      <c r="L194" s="735">
        <f t="shared" si="15"/>
        <v>5516.1</v>
      </c>
      <c r="M194" s="736">
        <f>M195+M196+M197+M198+M199+M200+M201</f>
        <v>5516.1</v>
      </c>
      <c r="N194" s="737">
        <f>N195+N196+N197+N198+N199+N200+N201</f>
        <v>0</v>
      </c>
    </row>
    <row r="195" spans="1:14" s="75" customFormat="1" ht="13.5" customHeight="1">
      <c r="A195" s="2026"/>
      <c r="B195" s="2084" t="s">
        <v>818</v>
      </c>
      <c r="C195" s="1975" t="s">
        <v>964</v>
      </c>
      <c r="D195" s="2051" t="s">
        <v>179</v>
      </c>
      <c r="E195" s="2051" t="s">
        <v>990</v>
      </c>
      <c r="F195" s="2051" t="s">
        <v>990</v>
      </c>
      <c r="G195" s="1913" t="s">
        <v>1162</v>
      </c>
      <c r="H195" s="466" t="s">
        <v>965</v>
      </c>
      <c r="I195" s="494">
        <f t="shared" si="14"/>
        <v>3960.7</v>
      </c>
      <c r="J195" s="495">
        <v>3960.7</v>
      </c>
      <c r="K195" s="496"/>
      <c r="L195" s="494">
        <f t="shared" si="15"/>
        <v>3980.8</v>
      </c>
      <c r="M195" s="495">
        <v>3980.8</v>
      </c>
      <c r="N195" s="496"/>
    </row>
    <row r="196" spans="1:14" s="75" customFormat="1" ht="12" customHeight="1">
      <c r="A196" s="2026"/>
      <c r="B196" s="2085"/>
      <c r="C196" s="2176"/>
      <c r="D196" s="2052"/>
      <c r="E196" s="2052"/>
      <c r="F196" s="2052"/>
      <c r="G196" s="1960"/>
      <c r="H196" s="493" t="s">
        <v>971</v>
      </c>
      <c r="I196" s="494">
        <f t="shared" si="14"/>
        <v>3.6</v>
      </c>
      <c r="J196" s="495">
        <v>3.6</v>
      </c>
      <c r="K196" s="496"/>
      <c r="L196" s="494">
        <f t="shared" si="15"/>
        <v>3.6</v>
      </c>
      <c r="M196" s="495">
        <v>3.6</v>
      </c>
      <c r="N196" s="496"/>
    </row>
    <row r="197" spans="1:14" s="75" customFormat="1" ht="12" customHeight="1">
      <c r="A197" s="2026"/>
      <c r="B197" s="2085"/>
      <c r="C197" s="1977"/>
      <c r="D197" s="2052"/>
      <c r="E197" s="2052"/>
      <c r="F197" s="2052"/>
      <c r="G197" s="1960"/>
      <c r="H197" s="497" t="s">
        <v>966</v>
      </c>
      <c r="I197" s="494">
        <f t="shared" si="14"/>
        <v>1178.7</v>
      </c>
      <c r="J197" s="495">
        <v>1178.7</v>
      </c>
      <c r="K197" s="496"/>
      <c r="L197" s="494">
        <f t="shared" si="15"/>
        <v>1184.7</v>
      </c>
      <c r="M197" s="495">
        <v>1184.7</v>
      </c>
      <c r="N197" s="496"/>
    </row>
    <row r="198" spans="1:14" s="75" customFormat="1" ht="12.75" customHeight="1">
      <c r="A198" s="2026"/>
      <c r="B198" s="2085"/>
      <c r="C198" s="501" t="s">
        <v>972</v>
      </c>
      <c r="D198" s="2052"/>
      <c r="E198" s="2052"/>
      <c r="F198" s="2052"/>
      <c r="G198" s="1960"/>
      <c r="H198" s="497" t="s">
        <v>973</v>
      </c>
      <c r="I198" s="520">
        <f t="shared" si="14"/>
        <v>341.1</v>
      </c>
      <c r="J198" s="521">
        <v>341.1</v>
      </c>
      <c r="K198" s="522"/>
      <c r="L198" s="520">
        <f t="shared" si="15"/>
        <v>345</v>
      </c>
      <c r="M198" s="521">
        <v>345</v>
      </c>
      <c r="N198" s="522"/>
    </row>
    <row r="199" spans="1:14" s="75" customFormat="1" ht="11.25" customHeight="1">
      <c r="A199" s="2026"/>
      <c r="B199" s="2085"/>
      <c r="C199" s="807" t="s">
        <v>1131</v>
      </c>
      <c r="D199" s="2052"/>
      <c r="E199" s="2052"/>
      <c r="F199" s="2052"/>
      <c r="G199" s="1960"/>
      <c r="H199" s="497" t="s">
        <v>988</v>
      </c>
      <c r="I199" s="520">
        <f t="shared" si="14"/>
        <v>0</v>
      </c>
      <c r="J199" s="521">
        <v>0</v>
      </c>
      <c r="K199" s="522"/>
      <c r="L199" s="520">
        <f t="shared" si="15"/>
        <v>0</v>
      </c>
      <c r="M199" s="521">
        <v>0</v>
      </c>
      <c r="N199" s="522"/>
    </row>
    <row r="200" spans="1:14" s="75" customFormat="1" ht="11.25" customHeight="1">
      <c r="A200" s="2026"/>
      <c r="B200" s="2085"/>
      <c r="C200" s="502" t="s">
        <v>974</v>
      </c>
      <c r="D200" s="2052"/>
      <c r="E200" s="2052"/>
      <c r="F200" s="2052"/>
      <c r="G200" s="1960"/>
      <c r="H200" s="518" t="s">
        <v>975</v>
      </c>
      <c r="I200" s="520">
        <f t="shared" si="14"/>
        <v>0.5</v>
      </c>
      <c r="J200" s="521">
        <v>0.5</v>
      </c>
      <c r="K200" s="522"/>
      <c r="L200" s="520">
        <f t="shared" si="15"/>
        <v>0.5</v>
      </c>
      <c r="M200" s="521">
        <v>0.5</v>
      </c>
      <c r="N200" s="522"/>
    </row>
    <row r="201" spans="1:14" s="75" customFormat="1" ht="15" customHeight="1" thickBot="1">
      <c r="A201" s="2172"/>
      <c r="B201" s="2175"/>
      <c r="C201" s="808" t="s">
        <v>976</v>
      </c>
      <c r="D201" s="1914"/>
      <c r="E201" s="1914"/>
      <c r="F201" s="1914"/>
      <c r="G201" s="1914"/>
      <c r="H201" s="809" t="s">
        <v>977</v>
      </c>
      <c r="I201" s="810">
        <f t="shared" si="14"/>
        <v>1.5</v>
      </c>
      <c r="J201" s="811">
        <v>1.5</v>
      </c>
      <c r="K201" s="680"/>
      <c r="L201" s="810">
        <f t="shared" si="15"/>
        <v>1.5</v>
      </c>
      <c r="M201" s="811">
        <v>1.5</v>
      </c>
      <c r="N201" s="680"/>
    </row>
    <row r="202" spans="1:14" s="75" customFormat="1" ht="3" customHeight="1">
      <c r="A202" s="812"/>
      <c r="B202" s="813"/>
      <c r="C202" s="814"/>
      <c r="D202" s="815"/>
      <c r="E202" s="815"/>
      <c r="F202" s="815"/>
      <c r="G202" s="815"/>
      <c r="H202" s="568"/>
      <c r="I202" s="685"/>
      <c r="J202" s="685"/>
      <c r="K202" s="685"/>
      <c r="L202" s="685"/>
      <c r="M202" s="685"/>
      <c r="N202" s="685"/>
    </row>
    <row r="203" spans="1:14" s="75" customFormat="1" ht="6.75" customHeight="1" thickBot="1">
      <c r="A203" s="816"/>
      <c r="B203" s="817"/>
      <c r="C203" s="818"/>
      <c r="D203" s="819"/>
      <c r="E203" s="819"/>
      <c r="F203" s="819"/>
      <c r="G203" s="819"/>
      <c r="H203" s="820"/>
      <c r="I203" s="821"/>
      <c r="J203" s="821"/>
      <c r="K203" s="821"/>
      <c r="L203" s="821"/>
      <c r="M203" s="821"/>
      <c r="N203" s="821"/>
    </row>
    <row r="204" spans="1:14" s="75" customFormat="1" ht="19.5" customHeight="1" thickBot="1">
      <c r="A204" s="1915" t="s">
        <v>1163</v>
      </c>
      <c r="B204" s="2055"/>
      <c r="C204" s="2056"/>
      <c r="D204" s="447" t="s">
        <v>179</v>
      </c>
      <c r="E204" s="601" t="s">
        <v>1000</v>
      </c>
      <c r="F204" s="604" t="s">
        <v>957</v>
      </c>
      <c r="G204" s="603" t="s">
        <v>958</v>
      </c>
      <c r="H204" s="604" t="s">
        <v>167</v>
      </c>
      <c r="I204" s="452">
        <f aca="true" t="shared" si="16" ref="I204:I267">J204+K204</f>
        <v>471331</v>
      </c>
      <c r="J204" s="453">
        <f>J206+J207+J208+J209+J210</f>
        <v>221298.30000000002</v>
      </c>
      <c r="K204" s="454">
        <f>K206+K207+K208+K209+K210</f>
        <v>250032.7</v>
      </c>
      <c r="L204" s="452">
        <f>M204+N204</f>
        <v>471727.60000000003</v>
      </c>
      <c r="M204" s="453">
        <f>M206+M207+M208+M209+M210</f>
        <v>229912.1</v>
      </c>
      <c r="N204" s="454">
        <f>N206+N207+N208+N209+N210</f>
        <v>241815.50000000003</v>
      </c>
    </row>
    <row r="205" spans="1:14" s="75" customFormat="1" ht="13.5" customHeight="1">
      <c r="A205" s="1924" t="s">
        <v>959</v>
      </c>
      <c r="B205" s="1925"/>
      <c r="C205" s="1926"/>
      <c r="D205" s="822"/>
      <c r="E205" s="456"/>
      <c r="F205" s="457"/>
      <c r="G205" s="458"/>
      <c r="H205" s="459"/>
      <c r="I205" s="460">
        <f aca="true" t="shared" si="17" ref="I205:N205">I204/I370</f>
        <v>0.602151941572746</v>
      </c>
      <c r="J205" s="461">
        <f t="shared" si="17"/>
        <v>0.6597392027618034</v>
      </c>
      <c r="K205" s="462">
        <f t="shared" si="17"/>
        <v>0.5589679938780889</v>
      </c>
      <c r="L205" s="460">
        <f t="shared" si="17"/>
        <v>0.659267427218591</v>
      </c>
      <c r="M205" s="461">
        <f t="shared" si="17"/>
        <v>0.6625498903492973</v>
      </c>
      <c r="N205" s="462">
        <f t="shared" si="17"/>
        <v>0.6561765647641119</v>
      </c>
    </row>
    <row r="206" spans="1:14" s="75" customFormat="1" ht="15.75" customHeight="1">
      <c r="A206" s="2160" t="s">
        <v>1164</v>
      </c>
      <c r="B206" s="2163" t="s">
        <v>1165</v>
      </c>
      <c r="C206" s="2164"/>
      <c r="D206" s="758" t="s">
        <v>179</v>
      </c>
      <c r="E206" s="823" t="s">
        <v>1000</v>
      </c>
      <c r="F206" s="493" t="s">
        <v>956</v>
      </c>
      <c r="G206" s="758" t="s">
        <v>958</v>
      </c>
      <c r="H206" s="493" t="s">
        <v>167</v>
      </c>
      <c r="I206" s="824">
        <f t="shared" si="16"/>
        <v>188914.1</v>
      </c>
      <c r="J206" s="825">
        <f>J221</f>
        <v>84828.5</v>
      </c>
      <c r="K206" s="826">
        <f>K221</f>
        <v>104085.6</v>
      </c>
      <c r="L206" s="824">
        <f aca="true" t="shared" si="18" ref="L206:L215">M206+N206</f>
        <v>206493.7</v>
      </c>
      <c r="M206" s="825">
        <f>M221</f>
        <v>92706.1</v>
      </c>
      <c r="N206" s="826">
        <f>N221</f>
        <v>113787.6</v>
      </c>
    </row>
    <row r="207" spans="1:14" s="75" customFormat="1" ht="12" customHeight="1">
      <c r="A207" s="2161"/>
      <c r="B207" s="2165" t="s">
        <v>1166</v>
      </c>
      <c r="C207" s="2166"/>
      <c r="D207" s="827" t="s">
        <v>179</v>
      </c>
      <c r="E207" s="828" t="s">
        <v>1000</v>
      </c>
      <c r="F207" s="497" t="s">
        <v>961</v>
      </c>
      <c r="G207" s="637" t="s">
        <v>958</v>
      </c>
      <c r="H207" s="497" t="s">
        <v>167</v>
      </c>
      <c r="I207" s="829">
        <f t="shared" si="16"/>
        <v>212876</v>
      </c>
      <c r="J207" s="830">
        <f>J242</f>
        <v>67078.1</v>
      </c>
      <c r="K207" s="831">
        <f>K242</f>
        <v>145797.9</v>
      </c>
      <c r="L207" s="829">
        <f t="shared" si="18"/>
        <v>195413.80000000002</v>
      </c>
      <c r="M207" s="830">
        <f>M242</f>
        <v>67535.1</v>
      </c>
      <c r="N207" s="831">
        <f>N242</f>
        <v>127878.70000000001</v>
      </c>
    </row>
    <row r="208" spans="1:14" s="75" customFormat="1" ht="12.75" customHeight="1">
      <c r="A208" s="2161"/>
      <c r="B208" s="2167" t="s">
        <v>1167</v>
      </c>
      <c r="C208" s="2168"/>
      <c r="D208" s="827" t="s">
        <v>179</v>
      </c>
      <c r="E208" s="828" t="s">
        <v>1000</v>
      </c>
      <c r="F208" s="497" t="s">
        <v>967</v>
      </c>
      <c r="G208" s="637" t="s">
        <v>958</v>
      </c>
      <c r="H208" s="497" t="s">
        <v>167</v>
      </c>
      <c r="I208" s="829">
        <f t="shared" si="16"/>
        <v>56114.8</v>
      </c>
      <c r="J208" s="830">
        <f>J260</f>
        <v>56114.8</v>
      </c>
      <c r="K208" s="831">
        <f>K260</f>
        <v>0</v>
      </c>
      <c r="L208" s="829">
        <f t="shared" si="18"/>
        <v>56516</v>
      </c>
      <c r="M208" s="830">
        <f>M260</f>
        <v>56516</v>
      </c>
      <c r="N208" s="831">
        <f>N260</f>
        <v>0</v>
      </c>
    </row>
    <row r="209" spans="1:14" s="75" customFormat="1" ht="13.5" customHeight="1">
      <c r="A209" s="2161"/>
      <c r="B209" s="2165" t="s">
        <v>1168</v>
      </c>
      <c r="C209" s="2166"/>
      <c r="D209" s="827" t="s">
        <v>179</v>
      </c>
      <c r="E209" s="828" t="s">
        <v>1000</v>
      </c>
      <c r="F209" s="497" t="s">
        <v>1000</v>
      </c>
      <c r="G209" s="637" t="s">
        <v>958</v>
      </c>
      <c r="H209" s="497" t="s">
        <v>167</v>
      </c>
      <c r="I209" s="829">
        <f t="shared" si="16"/>
        <v>3620.2</v>
      </c>
      <c r="J209" s="830">
        <f>J261</f>
        <v>3471</v>
      </c>
      <c r="K209" s="831">
        <f>K261</f>
        <v>149.2</v>
      </c>
      <c r="L209" s="829">
        <f t="shared" si="18"/>
        <v>3620.2</v>
      </c>
      <c r="M209" s="830">
        <f>M261</f>
        <v>3471</v>
      </c>
      <c r="N209" s="831">
        <f>N261</f>
        <v>149.2</v>
      </c>
    </row>
    <row r="210" spans="1:14" s="75" customFormat="1" ht="15" customHeight="1">
      <c r="A210" s="2162"/>
      <c r="B210" s="2169" t="s">
        <v>1169</v>
      </c>
      <c r="C210" s="2170"/>
      <c r="D210" s="832" t="s">
        <v>179</v>
      </c>
      <c r="E210" s="833" t="s">
        <v>1000</v>
      </c>
      <c r="F210" s="477" t="s">
        <v>1040</v>
      </c>
      <c r="G210" s="637" t="s">
        <v>958</v>
      </c>
      <c r="H210" s="477" t="s">
        <v>167</v>
      </c>
      <c r="I210" s="834">
        <f t="shared" si="16"/>
        <v>9805.9</v>
      </c>
      <c r="J210" s="835">
        <f>J273</f>
        <v>9805.9</v>
      </c>
      <c r="K210" s="836">
        <f>K273</f>
        <v>0</v>
      </c>
      <c r="L210" s="834">
        <f t="shared" si="18"/>
        <v>9683.9</v>
      </c>
      <c r="M210" s="835">
        <f>M273</f>
        <v>9683.9</v>
      </c>
      <c r="N210" s="836">
        <f>N273</f>
        <v>0</v>
      </c>
    </row>
    <row r="211" spans="1:14" s="75" customFormat="1" ht="22.5" customHeight="1">
      <c r="A211" s="2157" t="s">
        <v>1170</v>
      </c>
      <c r="B211" s="2158"/>
      <c r="C211" s="2159"/>
      <c r="D211" s="837" t="s">
        <v>179</v>
      </c>
      <c r="E211" s="837" t="s">
        <v>1000</v>
      </c>
      <c r="F211" s="585" t="s">
        <v>956</v>
      </c>
      <c r="G211" s="585" t="s">
        <v>958</v>
      </c>
      <c r="H211" s="586" t="s">
        <v>1171</v>
      </c>
      <c r="I211" s="838">
        <f t="shared" si="16"/>
        <v>187062.1</v>
      </c>
      <c r="J211" s="839">
        <f>J212</f>
        <v>82976.5</v>
      </c>
      <c r="K211" s="840">
        <f>K212</f>
        <v>104085.6</v>
      </c>
      <c r="L211" s="838">
        <f t="shared" si="18"/>
        <v>206063.7</v>
      </c>
      <c r="M211" s="839">
        <f>M212</f>
        <v>92276.1</v>
      </c>
      <c r="N211" s="840">
        <f>N212</f>
        <v>113787.6</v>
      </c>
    </row>
    <row r="212" spans="1:14" s="75" customFormat="1" ht="24" customHeight="1">
      <c r="A212" s="2030" t="s">
        <v>1172</v>
      </c>
      <c r="B212" s="1943" t="s">
        <v>1390</v>
      </c>
      <c r="C212" s="2066"/>
      <c r="D212" s="841" t="s">
        <v>179</v>
      </c>
      <c r="E212" s="841" t="s">
        <v>1000</v>
      </c>
      <c r="F212" s="842" t="s">
        <v>956</v>
      </c>
      <c r="G212" s="842" t="s">
        <v>1174</v>
      </c>
      <c r="H212" s="843" t="s">
        <v>1171</v>
      </c>
      <c r="I212" s="844">
        <f t="shared" si="16"/>
        <v>187062.1</v>
      </c>
      <c r="J212" s="845">
        <f>J213</f>
        <v>82976.5</v>
      </c>
      <c r="K212" s="846">
        <f>K213</f>
        <v>104085.6</v>
      </c>
      <c r="L212" s="844">
        <f t="shared" si="18"/>
        <v>206063.7</v>
      </c>
      <c r="M212" s="845">
        <f>M213</f>
        <v>92276.1</v>
      </c>
      <c r="N212" s="846">
        <f>N213</f>
        <v>113787.6</v>
      </c>
    </row>
    <row r="213" spans="1:14" s="75" customFormat="1" ht="24" customHeight="1">
      <c r="A213" s="2141"/>
      <c r="B213" s="2070" t="s">
        <v>818</v>
      </c>
      <c r="C213" s="847" t="s">
        <v>1175</v>
      </c>
      <c r="D213" s="848" t="s">
        <v>179</v>
      </c>
      <c r="E213" s="849" t="s">
        <v>1000</v>
      </c>
      <c r="F213" s="848" t="s">
        <v>956</v>
      </c>
      <c r="G213" s="848" t="s">
        <v>1174</v>
      </c>
      <c r="H213" s="850" t="s">
        <v>1171</v>
      </c>
      <c r="I213" s="489">
        <f t="shared" si="16"/>
        <v>187062.1</v>
      </c>
      <c r="J213" s="490">
        <f>J214+J215</f>
        <v>82976.5</v>
      </c>
      <c r="K213" s="491">
        <f>K214+K215</f>
        <v>104085.6</v>
      </c>
      <c r="L213" s="489">
        <f t="shared" si="18"/>
        <v>206063.7</v>
      </c>
      <c r="M213" s="490">
        <f>M214+M215</f>
        <v>92276.1</v>
      </c>
      <c r="N213" s="491">
        <f>N214+N215</f>
        <v>113787.6</v>
      </c>
    </row>
    <row r="214" spans="1:14" s="75" customFormat="1" ht="14.25" customHeight="1">
      <c r="A214" s="2141"/>
      <c r="B214" s="2156"/>
      <c r="C214" s="851" t="s">
        <v>1176</v>
      </c>
      <c r="D214" s="2052" t="s">
        <v>179</v>
      </c>
      <c r="E214" s="2052" t="s">
        <v>1000</v>
      </c>
      <c r="F214" s="2052" t="s">
        <v>956</v>
      </c>
      <c r="G214" s="852" t="s">
        <v>1177</v>
      </c>
      <c r="H214" s="853" t="s">
        <v>1171</v>
      </c>
      <c r="I214" s="494">
        <f t="shared" si="16"/>
        <v>82976.5</v>
      </c>
      <c r="J214" s="495">
        <v>82976.5</v>
      </c>
      <c r="K214" s="496"/>
      <c r="L214" s="494">
        <f t="shared" si="18"/>
        <v>92276.1</v>
      </c>
      <c r="M214" s="495">
        <v>92276.1</v>
      </c>
      <c r="N214" s="496"/>
    </row>
    <row r="215" spans="1:14" s="75" customFormat="1" ht="12.75" customHeight="1">
      <c r="A215" s="2142"/>
      <c r="B215" s="2071"/>
      <c r="C215" s="854" t="s">
        <v>1178</v>
      </c>
      <c r="D215" s="2053"/>
      <c r="E215" s="2053"/>
      <c r="F215" s="2053"/>
      <c r="G215" s="855" t="s">
        <v>1179</v>
      </c>
      <c r="H215" s="856" t="s">
        <v>1171</v>
      </c>
      <c r="I215" s="478">
        <f t="shared" si="16"/>
        <v>104085.6</v>
      </c>
      <c r="J215" s="479"/>
      <c r="K215" s="857">
        <v>104085.6</v>
      </c>
      <c r="L215" s="478">
        <f t="shared" si="18"/>
        <v>113787.6</v>
      </c>
      <c r="M215" s="479"/>
      <c r="N215" s="857">
        <v>113787.6</v>
      </c>
    </row>
    <row r="216" spans="1:14" s="75" customFormat="1" ht="18" customHeight="1">
      <c r="A216" s="2116" t="s">
        <v>1180</v>
      </c>
      <c r="B216" s="2049"/>
      <c r="C216" s="2050"/>
      <c r="D216" s="858" t="s">
        <v>179</v>
      </c>
      <c r="E216" s="858" t="s">
        <v>1000</v>
      </c>
      <c r="F216" s="859" t="s">
        <v>956</v>
      </c>
      <c r="G216" s="859" t="s">
        <v>958</v>
      </c>
      <c r="H216" s="860" t="s">
        <v>1181</v>
      </c>
      <c r="I216" s="861">
        <f>J216+K216</f>
        <v>1852</v>
      </c>
      <c r="J216" s="862">
        <f>J217+J219+J220</f>
        <v>1852</v>
      </c>
      <c r="K216" s="863">
        <f>K217+K219+K220</f>
        <v>0</v>
      </c>
      <c r="L216" s="861">
        <f>M216+N216</f>
        <v>430</v>
      </c>
      <c r="M216" s="862">
        <f>M217+M219+M220</f>
        <v>430</v>
      </c>
      <c r="N216" s="863">
        <f>N217+N219+N220</f>
        <v>0</v>
      </c>
    </row>
    <row r="217" spans="1:14" s="75" customFormat="1" ht="24" customHeight="1">
      <c r="A217" s="1999" t="s">
        <v>1172</v>
      </c>
      <c r="B217" s="1943" t="s">
        <v>1182</v>
      </c>
      <c r="C217" s="2066"/>
      <c r="D217" s="484" t="s">
        <v>179</v>
      </c>
      <c r="E217" s="523" t="s">
        <v>1000</v>
      </c>
      <c r="F217" s="484" t="s">
        <v>956</v>
      </c>
      <c r="G217" s="659" t="s">
        <v>1183</v>
      </c>
      <c r="H217" s="660" t="s">
        <v>1181</v>
      </c>
      <c r="I217" s="780">
        <f t="shared" si="16"/>
        <v>1852</v>
      </c>
      <c r="J217" s="781">
        <f>J218</f>
        <v>1852</v>
      </c>
      <c r="K217" s="663">
        <f>K218</f>
        <v>0</v>
      </c>
      <c r="L217" s="780">
        <f>M217+N217</f>
        <v>430</v>
      </c>
      <c r="M217" s="781">
        <f>M218</f>
        <v>430</v>
      </c>
      <c r="N217" s="663">
        <f>N218</f>
        <v>0</v>
      </c>
    </row>
    <row r="218" spans="1:14" s="75" customFormat="1" ht="21" customHeight="1">
      <c r="A218" s="2025"/>
      <c r="B218" s="864" t="s">
        <v>818</v>
      </c>
      <c r="C218" s="865" t="s">
        <v>1184</v>
      </c>
      <c r="D218" s="484" t="s">
        <v>179</v>
      </c>
      <c r="E218" s="523" t="s">
        <v>1000</v>
      </c>
      <c r="F218" s="484" t="s">
        <v>956</v>
      </c>
      <c r="G218" s="484" t="s">
        <v>1185</v>
      </c>
      <c r="H218" s="524" t="s">
        <v>1181</v>
      </c>
      <c r="I218" s="507">
        <f>J218+K218</f>
        <v>1852</v>
      </c>
      <c r="J218" s="508">
        <v>1852</v>
      </c>
      <c r="K218" s="509"/>
      <c r="L218" s="507">
        <f>M218+N218</f>
        <v>430</v>
      </c>
      <c r="M218" s="508">
        <v>430</v>
      </c>
      <c r="N218" s="509"/>
    </row>
    <row r="219" spans="1:14" s="75" customFormat="1" ht="16.5" customHeight="1">
      <c r="A219" s="2147"/>
      <c r="B219" s="1943" t="s">
        <v>1186</v>
      </c>
      <c r="C219" s="1981"/>
      <c r="D219" s="866">
        <v>892</v>
      </c>
      <c r="E219" s="867" t="s">
        <v>1000</v>
      </c>
      <c r="F219" s="481" t="s">
        <v>956</v>
      </c>
      <c r="G219" s="481" t="s">
        <v>1187</v>
      </c>
      <c r="H219" s="868" t="s">
        <v>1181</v>
      </c>
      <c r="I219" s="507">
        <f t="shared" si="16"/>
        <v>0</v>
      </c>
      <c r="J219" s="508"/>
      <c r="K219" s="509"/>
      <c r="L219" s="507">
        <f aca="true" t="shared" si="19" ref="L219:L227">M219+N219</f>
        <v>0</v>
      </c>
      <c r="M219" s="508"/>
      <c r="N219" s="509"/>
    </row>
    <row r="220" spans="1:14" s="75" customFormat="1" ht="18" customHeight="1">
      <c r="A220" s="2147"/>
      <c r="B220" s="1943" t="s">
        <v>1188</v>
      </c>
      <c r="C220" s="1944"/>
      <c r="D220" s="523" t="s">
        <v>1189</v>
      </c>
      <c r="E220" s="523" t="s">
        <v>1000</v>
      </c>
      <c r="F220" s="484" t="s">
        <v>956</v>
      </c>
      <c r="G220" s="484" t="s">
        <v>1118</v>
      </c>
      <c r="H220" s="524" t="s">
        <v>1181</v>
      </c>
      <c r="I220" s="507">
        <f t="shared" si="16"/>
        <v>0</v>
      </c>
      <c r="J220" s="508"/>
      <c r="K220" s="509"/>
      <c r="L220" s="507">
        <f t="shared" si="19"/>
        <v>0</v>
      </c>
      <c r="M220" s="508"/>
      <c r="N220" s="509"/>
    </row>
    <row r="221" spans="1:14" s="69" customFormat="1" ht="19.5" customHeight="1" thickBot="1">
      <c r="A221" s="2150" t="s">
        <v>1190</v>
      </c>
      <c r="B221" s="2151"/>
      <c r="C221" s="2152"/>
      <c r="D221" s="869" t="s">
        <v>179</v>
      </c>
      <c r="E221" s="869" t="s">
        <v>1000</v>
      </c>
      <c r="F221" s="870" t="s">
        <v>956</v>
      </c>
      <c r="G221" s="870" t="s">
        <v>958</v>
      </c>
      <c r="H221" s="871" t="s">
        <v>167</v>
      </c>
      <c r="I221" s="872">
        <f t="shared" si="16"/>
        <v>188914.1</v>
      </c>
      <c r="J221" s="873">
        <f>J211+J216</f>
        <v>84828.5</v>
      </c>
      <c r="K221" s="874">
        <f>K211+K216</f>
        <v>104085.6</v>
      </c>
      <c r="L221" s="872">
        <f t="shared" si="19"/>
        <v>206493.7</v>
      </c>
      <c r="M221" s="873">
        <f>M211+M216</f>
        <v>92706.1</v>
      </c>
      <c r="N221" s="874">
        <f>N211+N216</f>
        <v>113787.6</v>
      </c>
    </row>
    <row r="222" spans="1:14" s="69" customFormat="1" ht="25.5" customHeight="1">
      <c r="A222" s="2153" t="s">
        <v>1191</v>
      </c>
      <c r="B222" s="2154"/>
      <c r="C222" s="2155"/>
      <c r="D222" s="875" t="s">
        <v>179</v>
      </c>
      <c r="E222" s="876" t="s">
        <v>1000</v>
      </c>
      <c r="F222" s="875" t="s">
        <v>961</v>
      </c>
      <c r="G222" s="875" t="s">
        <v>958</v>
      </c>
      <c r="H222" s="877" t="s">
        <v>1171</v>
      </c>
      <c r="I222" s="878">
        <f t="shared" si="16"/>
        <v>192613.40000000002</v>
      </c>
      <c r="J222" s="879">
        <f>J223</f>
        <v>56304.3</v>
      </c>
      <c r="K222" s="880">
        <f>K223</f>
        <v>136309.1</v>
      </c>
      <c r="L222" s="878">
        <f t="shared" si="19"/>
        <v>176036.2</v>
      </c>
      <c r="M222" s="879">
        <f>M223</f>
        <v>57646.3</v>
      </c>
      <c r="N222" s="880">
        <f>N223</f>
        <v>118389.90000000001</v>
      </c>
    </row>
    <row r="223" spans="1:14" s="69" customFormat="1" ht="25.5" customHeight="1">
      <c r="A223" s="2030" t="s">
        <v>818</v>
      </c>
      <c r="B223" s="1943" t="s">
        <v>1391</v>
      </c>
      <c r="C223" s="2066"/>
      <c r="D223" s="881" t="s">
        <v>179</v>
      </c>
      <c r="E223" s="881" t="s">
        <v>1000</v>
      </c>
      <c r="F223" s="882" t="s">
        <v>961</v>
      </c>
      <c r="G223" s="882" t="s">
        <v>1193</v>
      </c>
      <c r="H223" s="883" t="s">
        <v>1171</v>
      </c>
      <c r="I223" s="844">
        <f t="shared" si="16"/>
        <v>192613.40000000002</v>
      </c>
      <c r="J223" s="845">
        <f>J224+J227</f>
        <v>56304.3</v>
      </c>
      <c r="K223" s="846">
        <f>K224+K227</f>
        <v>136309.1</v>
      </c>
      <c r="L223" s="844">
        <f t="shared" si="19"/>
        <v>176036.2</v>
      </c>
      <c r="M223" s="845">
        <f>M224+M227</f>
        <v>57646.3</v>
      </c>
      <c r="N223" s="846">
        <f>N224+N227</f>
        <v>118389.90000000001</v>
      </c>
    </row>
    <row r="224" spans="1:14" s="69" customFormat="1" ht="27" customHeight="1">
      <c r="A224" s="2000"/>
      <c r="B224" s="2070" t="s">
        <v>818</v>
      </c>
      <c r="C224" s="847" t="s">
        <v>1194</v>
      </c>
      <c r="D224" s="848" t="s">
        <v>179</v>
      </c>
      <c r="E224" s="848" t="s">
        <v>1000</v>
      </c>
      <c r="F224" s="848" t="s">
        <v>961</v>
      </c>
      <c r="G224" s="848" t="s">
        <v>1195</v>
      </c>
      <c r="H224" s="850" t="s">
        <v>1171</v>
      </c>
      <c r="I224" s="1083">
        <f t="shared" si="16"/>
        <v>186806.3</v>
      </c>
      <c r="J224" s="1084">
        <f>J225+J226</f>
        <v>56304.3</v>
      </c>
      <c r="K224" s="1085">
        <f>K225+K226</f>
        <v>130502</v>
      </c>
      <c r="L224" s="1083">
        <f t="shared" si="19"/>
        <v>170229.1</v>
      </c>
      <c r="M224" s="1084">
        <f>M225+M226</f>
        <v>57646.3</v>
      </c>
      <c r="N224" s="1085">
        <f>N225+N226</f>
        <v>112582.8</v>
      </c>
    </row>
    <row r="225" spans="1:14" s="69" customFormat="1" ht="14.25" customHeight="1">
      <c r="A225" s="2000"/>
      <c r="B225" s="2156"/>
      <c r="C225" s="851" t="s">
        <v>1196</v>
      </c>
      <c r="D225" s="2052" t="s">
        <v>179</v>
      </c>
      <c r="E225" s="2052" t="s">
        <v>1000</v>
      </c>
      <c r="F225" s="2052" t="s">
        <v>961</v>
      </c>
      <c r="G225" s="884" t="s">
        <v>1197</v>
      </c>
      <c r="H225" s="853" t="s">
        <v>1171</v>
      </c>
      <c r="I225" s="494">
        <f t="shared" si="16"/>
        <v>56304.3</v>
      </c>
      <c r="J225" s="495">
        <v>56304.3</v>
      </c>
      <c r="K225" s="496"/>
      <c r="L225" s="494">
        <f t="shared" si="19"/>
        <v>57646.3</v>
      </c>
      <c r="M225" s="495">
        <v>57646.3</v>
      </c>
      <c r="N225" s="496"/>
    </row>
    <row r="226" spans="1:14" s="69" customFormat="1" ht="14.25" customHeight="1">
      <c r="A226" s="2000"/>
      <c r="B226" s="2156"/>
      <c r="C226" s="885" t="s">
        <v>1198</v>
      </c>
      <c r="D226" s="2052"/>
      <c r="E226" s="2052"/>
      <c r="F226" s="2052"/>
      <c r="G226" s="855" t="s">
        <v>1199</v>
      </c>
      <c r="H226" s="886" t="s">
        <v>1171</v>
      </c>
      <c r="I226" s="887">
        <f t="shared" si="16"/>
        <v>130502</v>
      </c>
      <c r="J226" s="888"/>
      <c r="K226" s="889">
        <v>130502</v>
      </c>
      <c r="L226" s="887">
        <f t="shared" si="19"/>
        <v>112582.8</v>
      </c>
      <c r="M226" s="888"/>
      <c r="N226" s="889">
        <v>112582.8</v>
      </c>
    </row>
    <row r="227" spans="1:14" s="69" customFormat="1" ht="21.75" customHeight="1">
      <c r="A227" s="2001"/>
      <c r="B227" s="2071"/>
      <c r="C227" s="890" t="s">
        <v>1200</v>
      </c>
      <c r="D227" s="848" t="s">
        <v>179</v>
      </c>
      <c r="E227" s="848" t="s">
        <v>1000</v>
      </c>
      <c r="F227" s="848" t="s">
        <v>961</v>
      </c>
      <c r="G227" s="848" t="s">
        <v>1201</v>
      </c>
      <c r="H227" s="850" t="s">
        <v>1171</v>
      </c>
      <c r="I227" s="507">
        <f t="shared" si="16"/>
        <v>5807.1</v>
      </c>
      <c r="J227" s="508"/>
      <c r="K227" s="509">
        <v>5807.1</v>
      </c>
      <c r="L227" s="507">
        <f t="shared" si="19"/>
        <v>5807.1</v>
      </c>
      <c r="M227" s="508"/>
      <c r="N227" s="509">
        <v>5807.1</v>
      </c>
    </row>
    <row r="228" spans="1:14" s="69" customFormat="1" ht="41.25" customHeight="1" hidden="1">
      <c r="A228" s="891"/>
      <c r="B228" s="892"/>
      <c r="C228" s="893"/>
      <c r="D228" s="894"/>
      <c r="E228" s="894"/>
      <c r="F228" s="894"/>
      <c r="G228" s="894"/>
      <c r="H228" s="894"/>
      <c r="I228" s="895"/>
      <c r="J228" s="895"/>
      <c r="K228" s="895"/>
      <c r="L228" s="895"/>
      <c r="M228" s="895"/>
      <c r="N228" s="895"/>
    </row>
    <row r="229" spans="1:14" s="69" customFormat="1" ht="29.25" customHeight="1" hidden="1">
      <c r="A229" s="797"/>
      <c r="B229" s="896"/>
      <c r="C229" s="897"/>
      <c r="D229" s="575"/>
      <c r="E229" s="575"/>
      <c r="F229" s="575"/>
      <c r="G229" s="575"/>
      <c r="H229" s="575"/>
      <c r="I229" s="576"/>
      <c r="J229" s="576"/>
      <c r="K229" s="576"/>
      <c r="L229" s="576"/>
      <c r="M229" s="576"/>
      <c r="N229" s="576"/>
    </row>
    <row r="230" spans="1:14" s="69" customFormat="1" ht="24" customHeight="1">
      <c r="A230" s="2144" t="s">
        <v>1202</v>
      </c>
      <c r="B230" s="2145"/>
      <c r="C230" s="2146"/>
      <c r="D230" s="898" t="s">
        <v>179</v>
      </c>
      <c r="E230" s="898" t="s">
        <v>1000</v>
      </c>
      <c r="F230" s="899" t="s">
        <v>961</v>
      </c>
      <c r="G230" s="899" t="s">
        <v>958</v>
      </c>
      <c r="H230" s="900" t="s">
        <v>1181</v>
      </c>
      <c r="I230" s="901">
        <f t="shared" si="16"/>
        <v>20262.6</v>
      </c>
      <c r="J230" s="902">
        <f>J231+J234+J240+J241</f>
        <v>10773.8</v>
      </c>
      <c r="K230" s="903">
        <f>K231+K234+K240+K241</f>
        <v>9488.8</v>
      </c>
      <c r="L230" s="901">
        <f aca="true" t="shared" si="20" ref="L230:L286">M230+N230</f>
        <v>19377.6</v>
      </c>
      <c r="M230" s="902">
        <f>M231+M234+M240+M241</f>
        <v>9888.8</v>
      </c>
      <c r="N230" s="903">
        <f>N231+N234+N240+N241</f>
        <v>9488.8</v>
      </c>
    </row>
    <row r="231" spans="1:14" s="69" customFormat="1" ht="16.5" customHeight="1">
      <c r="A231" s="1999" t="s">
        <v>818</v>
      </c>
      <c r="B231" s="2148" t="s">
        <v>1203</v>
      </c>
      <c r="C231" s="2149"/>
      <c r="D231" s="904" t="s">
        <v>179</v>
      </c>
      <c r="E231" s="904" t="s">
        <v>1000</v>
      </c>
      <c r="F231" s="905" t="s">
        <v>961</v>
      </c>
      <c r="G231" s="905" t="s">
        <v>1204</v>
      </c>
      <c r="H231" s="906" t="s">
        <v>1181</v>
      </c>
      <c r="I231" s="907">
        <f t="shared" si="16"/>
        <v>18977.6</v>
      </c>
      <c r="J231" s="908">
        <f>J232+J233</f>
        <v>9488.8</v>
      </c>
      <c r="K231" s="909">
        <f>K232+K233</f>
        <v>9488.8</v>
      </c>
      <c r="L231" s="907">
        <f t="shared" si="20"/>
        <v>18977.6</v>
      </c>
      <c r="M231" s="908">
        <f>M232+M233</f>
        <v>9488.8</v>
      </c>
      <c r="N231" s="909">
        <f>N232+N233</f>
        <v>9488.8</v>
      </c>
    </row>
    <row r="232" spans="1:14" s="69" customFormat="1" ht="11.25" customHeight="1">
      <c r="A232" s="2025"/>
      <c r="B232" s="2093" t="s">
        <v>818</v>
      </c>
      <c r="C232" s="910" t="s">
        <v>1205</v>
      </c>
      <c r="D232" s="2005">
        <v>892</v>
      </c>
      <c r="E232" s="2052" t="s">
        <v>1000</v>
      </c>
      <c r="F232" s="1960" t="s">
        <v>961</v>
      </c>
      <c r="G232" s="911" t="s">
        <v>1206</v>
      </c>
      <c r="H232" s="912" t="s">
        <v>1181</v>
      </c>
      <c r="I232" s="494">
        <f t="shared" si="16"/>
        <v>9488.8</v>
      </c>
      <c r="J232" s="495">
        <v>9488.8</v>
      </c>
      <c r="K232" s="496"/>
      <c r="L232" s="494">
        <f t="shared" si="20"/>
        <v>9488.8</v>
      </c>
      <c r="M232" s="495">
        <v>9488.8</v>
      </c>
      <c r="N232" s="496"/>
    </row>
    <row r="233" spans="1:14" s="69" customFormat="1" ht="12.75" customHeight="1">
      <c r="A233" s="2025"/>
      <c r="B233" s="2093"/>
      <c r="C233" s="913" t="s">
        <v>1207</v>
      </c>
      <c r="D233" s="2005"/>
      <c r="E233" s="1985"/>
      <c r="F233" s="1985"/>
      <c r="G233" s="914" t="s">
        <v>1208</v>
      </c>
      <c r="H233" s="915" t="s">
        <v>1181</v>
      </c>
      <c r="I233" s="520">
        <f t="shared" si="16"/>
        <v>9488.8</v>
      </c>
      <c r="J233" s="521"/>
      <c r="K233" s="522">
        <v>9488.8</v>
      </c>
      <c r="L233" s="520">
        <f t="shared" si="20"/>
        <v>9488.8</v>
      </c>
      <c r="M233" s="521"/>
      <c r="N233" s="522">
        <v>9488.8</v>
      </c>
    </row>
    <row r="234" spans="1:14" s="69" customFormat="1" ht="23.25" customHeight="1">
      <c r="A234" s="2147"/>
      <c r="B234" s="1943" t="s">
        <v>1209</v>
      </c>
      <c r="C234" s="2066"/>
      <c r="D234" s="523" t="s">
        <v>1189</v>
      </c>
      <c r="E234" s="523" t="s">
        <v>1000</v>
      </c>
      <c r="F234" s="484" t="s">
        <v>961</v>
      </c>
      <c r="G234" s="659" t="s">
        <v>1210</v>
      </c>
      <c r="H234" s="660" t="s">
        <v>1181</v>
      </c>
      <c r="I234" s="780">
        <f t="shared" si="16"/>
        <v>1285</v>
      </c>
      <c r="J234" s="781">
        <f>J235+J236</f>
        <v>1285</v>
      </c>
      <c r="K234" s="663">
        <f>K235+K236</f>
        <v>0</v>
      </c>
      <c r="L234" s="780">
        <f t="shared" si="20"/>
        <v>400</v>
      </c>
      <c r="M234" s="781">
        <f>M235+M236</f>
        <v>400</v>
      </c>
      <c r="N234" s="663">
        <f>N235+N236</f>
        <v>0</v>
      </c>
    </row>
    <row r="235" spans="1:14" s="69" customFormat="1" ht="23.25" customHeight="1">
      <c r="A235" s="2147"/>
      <c r="B235" s="2143" t="s">
        <v>818</v>
      </c>
      <c r="C235" s="916" t="s">
        <v>1392</v>
      </c>
      <c r="D235" s="484" t="s">
        <v>1189</v>
      </c>
      <c r="E235" s="523" t="s">
        <v>1000</v>
      </c>
      <c r="F235" s="484" t="s">
        <v>961</v>
      </c>
      <c r="G235" s="484" t="s">
        <v>1212</v>
      </c>
      <c r="H235" s="524" t="s">
        <v>1181</v>
      </c>
      <c r="I235" s="507">
        <f t="shared" si="16"/>
        <v>1285</v>
      </c>
      <c r="J235" s="508">
        <v>1285</v>
      </c>
      <c r="K235" s="509"/>
      <c r="L235" s="507">
        <f t="shared" si="20"/>
        <v>400</v>
      </c>
      <c r="M235" s="508">
        <v>400</v>
      </c>
      <c r="N235" s="509"/>
    </row>
    <row r="236" spans="1:14" s="69" customFormat="1" ht="23.25" customHeight="1" hidden="1">
      <c r="A236" s="2147"/>
      <c r="B236" s="2119"/>
      <c r="C236" s="917" t="s">
        <v>1213</v>
      </c>
      <c r="D236" s="484" t="s">
        <v>1189</v>
      </c>
      <c r="E236" s="523" t="s">
        <v>1000</v>
      </c>
      <c r="F236" s="484" t="s">
        <v>961</v>
      </c>
      <c r="G236" s="481" t="s">
        <v>1214</v>
      </c>
      <c r="H236" s="660" t="s">
        <v>1181</v>
      </c>
      <c r="I236" s="780">
        <f t="shared" si="16"/>
        <v>0</v>
      </c>
      <c r="J236" s="781"/>
      <c r="K236" s="663"/>
      <c r="L236" s="780">
        <f t="shared" si="20"/>
        <v>0</v>
      </c>
      <c r="M236" s="781"/>
      <c r="N236" s="663"/>
    </row>
    <row r="237" spans="1:14" s="69" customFormat="1" ht="12" customHeight="1" hidden="1">
      <c r="A237" s="2147"/>
      <c r="B237" s="2119"/>
      <c r="C237" s="918" t="s">
        <v>1176</v>
      </c>
      <c r="D237" s="1913" t="s">
        <v>1189</v>
      </c>
      <c r="E237" s="1913" t="s">
        <v>1000</v>
      </c>
      <c r="F237" s="1913" t="s">
        <v>961</v>
      </c>
      <c r="G237" s="919" t="s">
        <v>1215</v>
      </c>
      <c r="H237" s="741" t="s">
        <v>1181</v>
      </c>
      <c r="I237" s="471">
        <f t="shared" si="16"/>
        <v>0</v>
      </c>
      <c r="J237" s="472"/>
      <c r="K237" s="473"/>
      <c r="L237" s="471">
        <f t="shared" si="20"/>
        <v>0</v>
      </c>
      <c r="M237" s="472"/>
      <c r="N237" s="473"/>
    </row>
    <row r="238" spans="1:14" s="69" customFormat="1" ht="11.25" customHeight="1" hidden="1">
      <c r="A238" s="2147"/>
      <c r="B238" s="2119"/>
      <c r="C238" s="920" t="s">
        <v>865</v>
      </c>
      <c r="D238" s="2101"/>
      <c r="E238" s="2101"/>
      <c r="F238" s="2101"/>
      <c r="G238" s="651" t="s">
        <v>1216</v>
      </c>
      <c r="H238" s="714" t="s">
        <v>1181</v>
      </c>
      <c r="I238" s="498">
        <f t="shared" si="16"/>
        <v>0</v>
      </c>
      <c r="J238" s="499"/>
      <c r="K238" s="500"/>
      <c r="L238" s="498">
        <f t="shared" si="20"/>
        <v>0</v>
      </c>
      <c r="M238" s="499"/>
      <c r="N238" s="500"/>
    </row>
    <row r="239" spans="1:14" s="69" customFormat="1" ht="11.25" customHeight="1" hidden="1">
      <c r="A239" s="2147"/>
      <c r="B239" s="2120"/>
      <c r="C239" s="921" t="s">
        <v>1217</v>
      </c>
      <c r="D239" s="1937"/>
      <c r="E239" s="1937"/>
      <c r="F239" s="1937"/>
      <c r="G239" s="652" t="s">
        <v>1218</v>
      </c>
      <c r="H239" s="542" t="s">
        <v>1181</v>
      </c>
      <c r="I239" s="478">
        <f t="shared" si="16"/>
        <v>0</v>
      </c>
      <c r="J239" s="479"/>
      <c r="K239" s="480"/>
      <c r="L239" s="478">
        <f t="shared" si="20"/>
        <v>0</v>
      </c>
      <c r="M239" s="479"/>
      <c r="N239" s="480"/>
    </row>
    <row r="240" spans="1:14" s="69" customFormat="1" ht="14.25" customHeight="1">
      <c r="A240" s="2147"/>
      <c r="B240" s="1943" t="s">
        <v>1186</v>
      </c>
      <c r="C240" s="1981"/>
      <c r="D240" s="523" t="s">
        <v>179</v>
      </c>
      <c r="E240" s="523" t="s">
        <v>1000</v>
      </c>
      <c r="F240" s="484" t="s">
        <v>961</v>
      </c>
      <c r="G240" s="481" t="s">
        <v>1187</v>
      </c>
      <c r="H240" s="524" t="s">
        <v>1181</v>
      </c>
      <c r="I240" s="507">
        <f t="shared" si="16"/>
        <v>0</v>
      </c>
      <c r="J240" s="508"/>
      <c r="K240" s="509"/>
      <c r="L240" s="507">
        <f t="shared" si="20"/>
        <v>0</v>
      </c>
      <c r="M240" s="508"/>
      <c r="N240" s="509"/>
    </row>
    <row r="241" spans="1:14" s="69" customFormat="1" ht="15.75" customHeight="1">
      <c r="A241" s="2147"/>
      <c r="B241" s="1943" t="s">
        <v>1188</v>
      </c>
      <c r="C241" s="1944"/>
      <c r="D241" s="523" t="s">
        <v>179</v>
      </c>
      <c r="E241" s="523" t="s">
        <v>1000</v>
      </c>
      <c r="F241" s="484" t="s">
        <v>961</v>
      </c>
      <c r="G241" s="484" t="s">
        <v>1118</v>
      </c>
      <c r="H241" s="524" t="s">
        <v>1181</v>
      </c>
      <c r="I241" s="507">
        <f t="shared" si="16"/>
        <v>0</v>
      </c>
      <c r="J241" s="765"/>
      <c r="K241" s="509"/>
      <c r="L241" s="507">
        <f t="shared" si="20"/>
        <v>0</v>
      </c>
      <c r="M241" s="765"/>
      <c r="N241" s="509"/>
    </row>
    <row r="242" spans="1:14" s="69" customFormat="1" ht="24" customHeight="1" thickBot="1">
      <c r="A242" s="2135" t="s">
        <v>1219</v>
      </c>
      <c r="B242" s="2136"/>
      <c r="C242" s="2137"/>
      <c r="D242" s="922" t="s">
        <v>179</v>
      </c>
      <c r="E242" s="922" t="s">
        <v>1000</v>
      </c>
      <c r="F242" s="923" t="s">
        <v>961</v>
      </c>
      <c r="G242" s="923" t="s">
        <v>958</v>
      </c>
      <c r="H242" s="924" t="s">
        <v>167</v>
      </c>
      <c r="I242" s="925">
        <f t="shared" si="16"/>
        <v>212876</v>
      </c>
      <c r="J242" s="926">
        <f>J222+J230</f>
        <v>67078.1</v>
      </c>
      <c r="K242" s="927">
        <f>K222+K230</f>
        <v>145797.9</v>
      </c>
      <c r="L242" s="925">
        <f t="shared" si="20"/>
        <v>195413.80000000002</v>
      </c>
      <c r="M242" s="926">
        <f>M222+M230</f>
        <v>67535.1</v>
      </c>
      <c r="N242" s="927">
        <f>N222+N230</f>
        <v>127878.70000000001</v>
      </c>
    </row>
    <row r="243" spans="1:14" s="69" customFormat="1" ht="25.5" customHeight="1">
      <c r="A243" s="2138" t="s">
        <v>1220</v>
      </c>
      <c r="B243" s="2139"/>
      <c r="C243" s="2140"/>
      <c r="D243" s="928" t="s">
        <v>179</v>
      </c>
      <c r="E243" s="929" t="s">
        <v>1000</v>
      </c>
      <c r="F243" s="928" t="s">
        <v>967</v>
      </c>
      <c r="G243" s="928" t="s">
        <v>958</v>
      </c>
      <c r="H243" s="930" t="s">
        <v>1171</v>
      </c>
      <c r="I243" s="931">
        <f t="shared" si="16"/>
        <v>55919.8</v>
      </c>
      <c r="J243" s="932">
        <f>J244</f>
        <v>55919.8</v>
      </c>
      <c r="K243" s="933">
        <f>K244</f>
        <v>0</v>
      </c>
      <c r="L243" s="931">
        <f t="shared" si="20"/>
        <v>56356</v>
      </c>
      <c r="M243" s="932">
        <f>M244</f>
        <v>56356</v>
      </c>
      <c r="N243" s="933">
        <f>N244</f>
        <v>0</v>
      </c>
    </row>
    <row r="244" spans="1:14" s="69" customFormat="1" ht="35.25" customHeight="1">
      <c r="A244" s="2030" t="s">
        <v>1172</v>
      </c>
      <c r="B244" s="1943" t="s">
        <v>1221</v>
      </c>
      <c r="C244" s="2066"/>
      <c r="D244" s="922" t="s">
        <v>179</v>
      </c>
      <c r="E244" s="922" t="s">
        <v>1000</v>
      </c>
      <c r="F244" s="923" t="s">
        <v>967</v>
      </c>
      <c r="G244" s="923" t="s">
        <v>1222</v>
      </c>
      <c r="H244" s="924" t="s">
        <v>1171</v>
      </c>
      <c r="I244" s="925">
        <f t="shared" si="16"/>
        <v>55919.8</v>
      </c>
      <c r="J244" s="926">
        <f>J245</f>
        <v>55919.8</v>
      </c>
      <c r="K244" s="927">
        <f>K245</f>
        <v>0</v>
      </c>
      <c r="L244" s="925">
        <f t="shared" si="20"/>
        <v>56356</v>
      </c>
      <c r="M244" s="926">
        <f>M245</f>
        <v>56356</v>
      </c>
      <c r="N244" s="927">
        <f>N245</f>
        <v>0</v>
      </c>
    </row>
    <row r="245" spans="1:14" s="69" customFormat="1" ht="21.75" customHeight="1">
      <c r="A245" s="2141"/>
      <c r="B245" s="2067" t="s">
        <v>1223</v>
      </c>
      <c r="C245" s="2068"/>
      <c r="D245" s="545" t="s">
        <v>179</v>
      </c>
      <c r="E245" s="544" t="s">
        <v>1000</v>
      </c>
      <c r="F245" s="545" t="s">
        <v>967</v>
      </c>
      <c r="G245" s="545" t="s">
        <v>1222</v>
      </c>
      <c r="H245" s="546" t="s">
        <v>1171</v>
      </c>
      <c r="I245" s="489">
        <f t="shared" si="16"/>
        <v>55919.8</v>
      </c>
      <c r="J245" s="490">
        <f>J246+J247</f>
        <v>55919.8</v>
      </c>
      <c r="K245" s="491">
        <f>K246+K247</f>
        <v>0</v>
      </c>
      <c r="L245" s="489">
        <f t="shared" si="20"/>
        <v>56356</v>
      </c>
      <c r="M245" s="490">
        <f>M246+M247</f>
        <v>56356</v>
      </c>
      <c r="N245" s="491">
        <f>N246+N247</f>
        <v>0</v>
      </c>
    </row>
    <row r="246" spans="1:14" s="69" customFormat="1" ht="12.75" customHeight="1">
      <c r="A246" s="2141"/>
      <c r="B246" s="2069" t="s">
        <v>818</v>
      </c>
      <c r="C246" s="470" t="s">
        <v>1224</v>
      </c>
      <c r="D246" s="2051" t="s">
        <v>179</v>
      </c>
      <c r="E246" s="2051" t="s">
        <v>1000</v>
      </c>
      <c r="F246" s="2051" t="s">
        <v>967</v>
      </c>
      <c r="G246" s="884" t="s">
        <v>1225</v>
      </c>
      <c r="H246" s="934" t="s">
        <v>1171</v>
      </c>
      <c r="I246" s="935">
        <f t="shared" si="16"/>
        <v>32123.3</v>
      </c>
      <c r="J246" s="936">
        <f>J248+J249</f>
        <v>32123.3</v>
      </c>
      <c r="K246" s="618">
        <f>K248+K249</f>
        <v>0</v>
      </c>
      <c r="L246" s="935">
        <f t="shared" si="20"/>
        <v>32514.5</v>
      </c>
      <c r="M246" s="936">
        <f>M248+M249</f>
        <v>32514.5</v>
      </c>
      <c r="N246" s="618">
        <f>N248+N249</f>
        <v>0</v>
      </c>
    </row>
    <row r="247" spans="1:14" s="69" customFormat="1" ht="12" customHeight="1">
      <c r="A247" s="2141"/>
      <c r="B247" s="2071"/>
      <c r="C247" s="541" t="s">
        <v>1224</v>
      </c>
      <c r="D247" s="2053"/>
      <c r="E247" s="2053"/>
      <c r="F247" s="2053"/>
      <c r="G247" s="474" t="s">
        <v>1226</v>
      </c>
      <c r="H247" s="856" t="s">
        <v>1171</v>
      </c>
      <c r="I247" s="937">
        <f t="shared" si="16"/>
        <v>23796.5</v>
      </c>
      <c r="J247" s="938">
        <f>J250+J251</f>
        <v>23796.5</v>
      </c>
      <c r="K247" s="939">
        <f>K250+K251</f>
        <v>0</v>
      </c>
      <c r="L247" s="937">
        <f t="shared" si="20"/>
        <v>23841.5</v>
      </c>
      <c r="M247" s="938">
        <f>M250+M251</f>
        <v>23841.5</v>
      </c>
      <c r="N247" s="939">
        <f>N250+N251</f>
        <v>0</v>
      </c>
    </row>
    <row r="248" spans="1:14" s="69" customFormat="1" ht="13.5" customHeight="1">
      <c r="A248" s="2141"/>
      <c r="B248" s="2134" t="s">
        <v>1227</v>
      </c>
      <c r="C248" s="2128"/>
      <c r="D248" s="2052" t="s">
        <v>179</v>
      </c>
      <c r="E248" s="2121" t="s">
        <v>1000</v>
      </c>
      <c r="F248" s="2121" t="s">
        <v>967</v>
      </c>
      <c r="G248" s="2121" t="s">
        <v>1225</v>
      </c>
      <c r="H248" s="2123" t="s">
        <v>1171</v>
      </c>
      <c r="I248" s="494">
        <f t="shared" si="16"/>
        <v>18715</v>
      </c>
      <c r="J248" s="495">
        <v>18715</v>
      </c>
      <c r="K248" s="496"/>
      <c r="L248" s="494">
        <f t="shared" si="20"/>
        <v>18757</v>
      </c>
      <c r="M248" s="495">
        <v>18757</v>
      </c>
      <c r="N248" s="496"/>
    </row>
    <row r="249" spans="1:14" s="69" customFormat="1" ht="13.5" customHeight="1">
      <c r="A249" s="2141"/>
      <c r="B249" s="2125" t="s">
        <v>1228</v>
      </c>
      <c r="C249" s="2126"/>
      <c r="D249" s="1986"/>
      <c r="E249" s="2122"/>
      <c r="F249" s="2122"/>
      <c r="G249" s="2122"/>
      <c r="H249" s="2124"/>
      <c r="I249" s="478">
        <f t="shared" si="16"/>
        <v>13408.3</v>
      </c>
      <c r="J249" s="479">
        <v>13408.3</v>
      </c>
      <c r="K249" s="480"/>
      <c r="L249" s="478">
        <f t="shared" si="20"/>
        <v>13757.5</v>
      </c>
      <c r="M249" s="479">
        <v>13757.5</v>
      </c>
      <c r="N249" s="480"/>
    </row>
    <row r="250" spans="1:14" s="69" customFormat="1" ht="12" customHeight="1">
      <c r="A250" s="2141"/>
      <c r="B250" s="2127" t="s">
        <v>1229</v>
      </c>
      <c r="C250" s="2128"/>
      <c r="D250" s="2129">
        <v>892</v>
      </c>
      <c r="E250" s="2051" t="s">
        <v>1000</v>
      </c>
      <c r="F250" s="2051" t="s">
        <v>967</v>
      </c>
      <c r="G250" s="2051" t="s">
        <v>1226</v>
      </c>
      <c r="H250" s="2130" t="s">
        <v>1171</v>
      </c>
      <c r="I250" s="471">
        <f t="shared" si="16"/>
        <v>15189</v>
      </c>
      <c r="J250" s="472">
        <v>15189</v>
      </c>
      <c r="K250" s="473"/>
      <c r="L250" s="471">
        <f t="shared" si="20"/>
        <v>15228</v>
      </c>
      <c r="M250" s="472">
        <v>15228</v>
      </c>
      <c r="N250" s="473"/>
    </row>
    <row r="251" spans="1:14" s="69" customFormat="1" ht="14.25" customHeight="1">
      <c r="A251" s="2142"/>
      <c r="B251" s="2132" t="s">
        <v>1230</v>
      </c>
      <c r="C251" s="2133"/>
      <c r="D251" s="1985"/>
      <c r="E251" s="2052"/>
      <c r="F251" s="2052"/>
      <c r="G251" s="2052"/>
      <c r="H251" s="2131"/>
      <c r="I251" s="520">
        <f t="shared" si="16"/>
        <v>8607.5</v>
      </c>
      <c r="J251" s="521">
        <v>8607.5</v>
      </c>
      <c r="K251" s="522"/>
      <c r="L251" s="520">
        <f t="shared" si="20"/>
        <v>8613.5</v>
      </c>
      <c r="M251" s="521">
        <v>8613.5</v>
      </c>
      <c r="N251" s="522"/>
    </row>
    <row r="252" spans="1:14" s="69" customFormat="1" ht="21.75" customHeight="1">
      <c r="A252" s="2116" t="s">
        <v>1231</v>
      </c>
      <c r="B252" s="2117"/>
      <c r="C252" s="2118"/>
      <c r="D252" s="858" t="s">
        <v>179</v>
      </c>
      <c r="E252" s="858" t="s">
        <v>1000</v>
      </c>
      <c r="F252" s="859" t="s">
        <v>967</v>
      </c>
      <c r="G252" s="859" t="s">
        <v>958</v>
      </c>
      <c r="H252" s="860" t="s">
        <v>1181</v>
      </c>
      <c r="I252" s="940">
        <f t="shared" si="16"/>
        <v>195</v>
      </c>
      <c r="J252" s="941">
        <f>J253+J259</f>
        <v>195</v>
      </c>
      <c r="K252" s="942">
        <f>K253+K259</f>
        <v>0</v>
      </c>
      <c r="L252" s="940">
        <f t="shared" si="20"/>
        <v>160</v>
      </c>
      <c r="M252" s="941">
        <f>M253+M259</f>
        <v>160</v>
      </c>
      <c r="N252" s="942">
        <f>N253+N259</f>
        <v>0</v>
      </c>
    </row>
    <row r="253" spans="1:14" s="69" customFormat="1" ht="23.25" customHeight="1">
      <c r="A253" s="1947" t="s">
        <v>1232</v>
      </c>
      <c r="B253" s="1943" t="s">
        <v>1233</v>
      </c>
      <c r="C253" s="2066"/>
      <c r="D253" s="484" t="s">
        <v>1189</v>
      </c>
      <c r="E253" s="484" t="s">
        <v>1000</v>
      </c>
      <c r="F253" s="484" t="s">
        <v>967</v>
      </c>
      <c r="G253" s="659" t="s">
        <v>1234</v>
      </c>
      <c r="H253" s="660" t="s">
        <v>1181</v>
      </c>
      <c r="I253" s="780">
        <f t="shared" si="16"/>
        <v>195</v>
      </c>
      <c r="J253" s="781">
        <f>J254+J255</f>
        <v>195</v>
      </c>
      <c r="K253" s="663">
        <f>K254+K255</f>
        <v>0</v>
      </c>
      <c r="L253" s="780">
        <f t="shared" si="20"/>
        <v>160</v>
      </c>
      <c r="M253" s="781">
        <f>M254+M255</f>
        <v>160</v>
      </c>
      <c r="N253" s="663">
        <f>N254+N255</f>
        <v>0</v>
      </c>
    </row>
    <row r="254" spans="1:14" s="69" customFormat="1" ht="23.25" customHeight="1">
      <c r="A254" s="1968"/>
      <c r="B254" s="2119" t="s">
        <v>818</v>
      </c>
      <c r="C254" s="916" t="s">
        <v>1392</v>
      </c>
      <c r="D254" s="528" t="s">
        <v>1189</v>
      </c>
      <c r="E254" s="528" t="s">
        <v>1000</v>
      </c>
      <c r="F254" s="528" t="s">
        <v>967</v>
      </c>
      <c r="G254" s="758" t="s">
        <v>1235</v>
      </c>
      <c r="H254" s="741" t="s">
        <v>1181</v>
      </c>
      <c r="I254" s="471">
        <f t="shared" si="16"/>
        <v>195</v>
      </c>
      <c r="J254" s="472">
        <v>195</v>
      </c>
      <c r="K254" s="473"/>
      <c r="L254" s="471">
        <f t="shared" si="20"/>
        <v>160</v>
      </c>
      <c r="M254" s="472">
        <v>160</v>
      </c>
      <c r="N254" s="473"/>
    </row>
    <row r="255" spans="1:14" s="69" customFormat="1" ht="23.25" customHeight="1" hidden="1">
      <c r="A255" s="1968"/>
      <c r="B255" s="2119"/>
      <c r="C255" s="917" t="s">
        <v>1213</v>
      </c>
      <c r="D255" s="465" t="s">
        <v>1189</v>
      </c>
      <c r="E255" s="465" t="s">
        <v>1000</v>
      </c>
      <c r="F255" s="465" t="s">
        <v>967</v>
      </c>
      <c r="G255" s="529" t="s">
        <v>1236</v>
      </c>
      <c r="H255" s="660" t="s">
        <v>1181</v>
      </c>
      <c r="I255" s="780">
        <f t="shared" si="16"/>
        <v>0</v>
      </c>
      <c r="J255" s="781"/>
      <c r="K255" s="663">
        <f>K256+K257+K258</f>
        <v>0</v>
      </c>
      <c r="L255" s="780">
        <f t="shared" si="20"/>
        <v>0</v>
      </c>
      <c r="M255" s="781"/>
      <c r="N255" s="663">
        <f>N256+N257+N258</f>
        <v>0</v>
      </c>
    </row>
    <row r="256" spans="1:14" s="69" customFormat="1" ht="13.5" customHeight="1" hidden="1">
      <c r="A256" s="1968"/>
      <c r="B256" s="2119"/>
      <c r="C256" s="918" t="s">
        <v>1176</v>
      </c>
      <c r="D256" s="1913" t="s">
        <v>1189</v>
      </c>
      <c r="E256" s="1913" t="s">
        <v>1000</v>
      </c>
      <c r="F256" s="1913" t="s">
        <v>967</v>
      </c>
      <c r="G256" s="529" t="s">
        <v>1393</v>
      </c>
      <c r="H256" s="741" t="s">
        <v>1181</v>
      </c>
      <c r="I256" s="471">
        <f t="shared" si="16"/>
        <v>0</v>
      </c>
      <c r="J256" s="472"/>
      <c r="K256" s="473"/>
      <c r="L256" s="471">
        <f t="shared" si="20"/>
        <v>0</v>
      </c>
      <c r="M256" s="472"/>
      <c r="N256" s="473"/>
    </row>
    <row r="257" spans="1:14" s="69" customFormat="1" ht="11.25" customHeight="1" hidden="1">
      <c r="A257" s="1968"/>
      <c r="B257" s="2119"/>
      <c r="C257" s="920" t="s">
        <v>865</v>
      </c>
      <c r="D257" s="2101"/>
      <c r="E257" s="2101"/>
      <c r="F257" s="2101"/>
      <c r="G257" s="637" t="s">
        <v>1394</v>
      </c>
      <c r="H257" s="714" t="s">
        <v>1181</v>
      </c>
      <c r="I257" s="498">
        <f t="shared" si="16"/>
        <v>0</v>
      </c>
      <c r="J257" s="499"/>
      <c r="K257" s="500"/>
      <c r="L257" s="498">
        <f t="shared" si="20"/>
        <v>0</v>
      </c>
      <c r="M257" s="499"/>
      <c r="N257" s="500"/>
    </row>
    <row r="258" spans="1:14" s="69" customFormat="1" ht="13.5" customHeight="1" hidden="1">
      <c r="A258" s="1968"/>
      <c r="B258" s="2120"/>
      <c r="C258" s="921" t="s">
        <v>1217</v>
      </c>
      <c r="D258" s="1937"/>
      <c r="E258" s="1937"/>
      <c r="F258" s="1937"/>
      <c r="G258" s="638" t="s">
        <v>1395</v>
      </c>
      <c r="H258" s="542" t="s">
        <v>1181</v>
      </c>
      <c r="I258" s="478">
        <f t="shared" si="16"/>
        <v>0</v>
      </c>
      <c r="J258" s="479"/>
      <c r="K258" s="480"/>
      <c r="L258" s="478">
        <f t="shared" si="20"/>
        <v>0</v>
      </c>
      <c r="M258" s="479"/>
      <c r="N258" s="480"/>
    </row>
    <row r="259" spans="1:14" s="69" customFormat="1" ht="21" customHeight="1">
      <c r="A259" s="1968"/>
      <c r="B259" s="1943" t="s">
        <v>1188</v>
      </c>
      <c r="C259" s="1944"/>
      <c r="D259" s="523" t="s">
        <v>179</v>
      </c>
      <c r="E259" s="523" t="s">
        <v>1000</v>
      </c>
      <c r="F259" s="484" t="s">
        <v>967</v>
      </c>
      <c r="G259" s="484" t="s">
        <v>1118</v>
      </c>
      <c r="H259" s="524" t="s">
        <v>1181</v>
      </c>
      <c r="I259" s="507">
        <f t="shared" si="16"/>
        <v>0</v>
      </c>
      <c r="J259" s="508"/>
      <c r="K259" s="509"/>
      <c r="L259" s="507">
        <f t="shared" si="20"/>
        <v>0</v>
      </c>
      <c r="M259" s="508"/>
      <c r="N259" s="509"/>
    </row>
    <row r="260" spans="1:14" s="69" customFormat="1" ht="24" customHeight="1" thickBot="1">
      <c r="A260" s="2104" t="s">
        <v>1241</v>
      </c>
      <c r="B260" s="2105"/>
      <c r="C260" s="1971"/>
      <c r="D260" s="869" t="s">
        <v>179</v>
      </c>
      <c r="E260" s="869" t="s">
        <v>1000</v>
      </c>
      <c r="F260" s="870" t="s">
        <v>967</v>
      </c>
      <c r="G260" s="870" t="s">
        <v>958</v>
      </c>
      <c r="H260" s="871" t="s">
        <v>167</v>
      </c>
      <c r="I260" s="945">
        <f t="shared" si="16"/>
        <v>56114.8</v>
      </c>
      <c r="J260" s="946">
        <f>J243+J252</f>
        <v>56114.8</v>
      </c>
      <c r="K260" s="947">
        <f>K243+K252</f>
        <v>0</v>
      </c>
      <c r="L260" s="945">
        <f t="shared" si="20"/>
        <v>56516</v>
      </c>
      <c r="M260" s="946">
        <f>M243+M252</f>
        <v>56516</v>
      </c>
      <c r="N260" s="947">
        <f>N243+N252</f>
        <v>0</v>
      </c>
    </row>
    <row r="261" spans="1:14" s="69" customFormat="1" ht="21" customHeight="1" thickBot="1">
      <c r="A261" s="2079" t="s">
        <v>1242</v>
      </c>
      <c r="B261" s="2080"/>
      <c r="C261" s="2081"/>
      <c r="D261" s="447" t="s">
        <v>179</v>
      </c>
      <c r="E261" s="447" t="s">
        <v>1000</v>
      </c>
      <c r="F261" s="603" t="s">
        <v>1000</v>
      </c>
      <c r="G261" s="603" t="s">
        <v>958</v>
      </c>
      <c r="H261" s="948" t="s">
        <v>167</v>
      </c>
      <c r="I261" s="452">
        <f t="shared" si="16"/>
        <v>3620.2</v>
      </c>
      <c r="J261" s="453">
        <f>J262+J266+J272</f>
        <v>3471</v>
      </c>
      <c r="K261" s="454">
        <f>K262+K266+K272</f>
        <v>149.2</v>
      </c>
      <c r="L261" s="452">
        <f t="shared" si="20"/>
        <v>3620.2</v>
      </c>
      <c r="M261" s="453">
        <f>M262+M266+M272</f>
        <v>3471</v>
      </c>
      <c r="N261" s="454">
        <f>N262+N266+N272</f>
        <v>149.2</v>
      </c>
    </row>
    <row r="262" spans="1:14" s="69" customFormat="1" ht="21.75" customHeight="1">
      <c r="A262" s="2026" t="s">
        <v>818</v>
      </c>
      <c r="B262" s="2107" t="s">
        <v>1243</v>
      </c>
      <c r="C262" s="2108"/>
      <c r="D262" s="949" t="s">
        <v>179</v>
      </c>
      <c r="E262" s="950" t="s">
        <v>1000</v>
      </c>
      <c r="F262" s="709" t="s">
        <v>1000</v>
      </c>
      <c r="G262" s="709" t="s">
        <v>1244</v>
      </c>
      <c r="H262" s="710" t="s">
        <v>167</v>
      </c>
      <c r="I262" s="525">
        <f t="shared" si="16"/>
        <v>451</v>
      </c>
      <c r="J262" s="526">
        <f>J263+J264+J265</f>
        <v>451</v>
      </c>
      <c r="K262" s="527">
        <f>K263+K264+K265</f>
        <v>0</v>
      </c>
      <c r="L262" s="525">
        <f t="shared" si="20"/>
        <v>451</v>
      </c>
      <c r="M262" s="526">
        <f>M263+M264+M265</f>
        <v>451</v>
      </c>
      <c r="N262" s="527">
        <f>N263+N264+N265</f>
        <v>0</v>
      </c>
    </row>
    <row r="263" spans="1:14" s="69" customFormat="1" ht="16.5" customHeight="1">
      <c r="A263" s="2106"/>
      <c r="B263" s="2109" t="s">
        <v>818</v>
      </c>
      <c r="C263" s="951" t="s">
        <v>1245</v>
      </c>
      <c r="D263" s="2112" t="s">
        <v>179</v>
      </c>
      <c r="E263" s="2017" t="s">
        <v>1000</v>
      </c>
      <c r="F263" s="2017" t="s">
        <v>1000</v>
      </c>
      <c r="G263" s="637" t="s">
        <v>1246</v>
      </c>
      <c r="H263" s="714" t="s">
        <v>973</v>
      </c>
      <c r="I263" s="498">
        <f t="shared" si="16"/>
        <v>223</v>
      </c>
      <c r="J263" s="499">
        <v>223</v>
      </c>
      <c r="K263" s="500"/>
      <c r="L263" s="498">
        <f t="shared" si="20"/>
        <v>223</v>
      </c>
      <c r="M263" s="499">
        <v>223</v>
      </c>
      <c r="N263" s="500"/>
    </row>
    <row r="264" spans="1:14" s="69" customFormat="1" ht="15.75" customHeight="1">
      <c r="A264" s="2106"/>
      <c r="B264" s="2110"/>
      <c r="C264" s="951" t="s">
        <v>1247</v>
      </c>
      <c r="D264" s="2094"/>
      <c r="E264" s="2114"/>
      <c r="F264" s="2114"/>
      <c r="G264" s="952" t="s">
        <v>1248</v>
      </c>
      <c r="H264" s="714" t="s">
        <v>1020</v>
      </c>
      <c r="I264" s="498">
        <f t="shared" si="16"/>
        <v>138</v>
      </c>
      <c r="J264" s="499">
        <v>138</v>
      </c>
      <c r="K264" s="500"/>
      <c r="L264" s="498">
        <f t="shared" si="20"/>
        <v>138</v>
      </c>
      <c r="M264" s="499">
        <v>138</v>
      </c>
      <c r="N264" s="500"/>
    </row>
    <row r="265" spans="1:14" s="69" customFormat="1" ht="15.75" customHeight="1">
      <c r="A265" s="2106"/>
      <c r="B265" s="2111"/>
      <c r="C265" s="953" t="s">
        <v>1249</v>
      </c>
      <c r="D265" s="2113"/>
      <c r="E265" s="2115"/>
      <c r="F265" s="2115"/>
      <c r="G265" s="954" t="s">
        <v>1250</v>
      </c>
      <c r="H265" s="542" t="s">
        <v>1022</v>
      </c>
      <c r="I265" s="478">
        <f t="shared" si="16"/>
        <v>90</v>
      </c>
      <c r="J265" s="479">
        <v>90</v>
      </c>
      <c r="K265" s="480"/>
      <c r="L265" s="478">
        <f t="shared" si="20"/>
        <v>90</v>
      </c>
      <c r="M265" s="479">
        <v>90</v>
      </c>
      <c r="N265" s="480"/>
    </row>
    <row r="266" spans="1:14" s="69" customFormat="1" ht="20.25" customHeight="1">
      <c r="A266" s="2106"/>
      <c r="B266" s="2091" t="s">
        <v>1251</v>
      </c>
      <c r="C266" s="2092"/>
      <c r="D266" s="955">
        <v>892</v>
      </c>
      <c r="E266" s="956" t="s">
        <v>1000</v>
      </c>
      <c r="F266" s="957" t="s">
        <v>1000</v>
      </c>
      <c r="G266" s="957" t="s">
        <v>958</v>
      </c>
      <c r="H266" s="958" t="s">
        <v>167</v>
      </c>
      <c r="I266" s="959">
        <f t="shared" si="16"/>
        <v>3149.2</v>
      </c>
      <c r="J266" s="960">
        <f>J267+J268</f>
        <v>3000</v>
      </c>
      <c r="K266" s="961">
        <f>K267+K268</f>
        <v>149.2</v>
      </c>
      <c r="L266" s="959">
        <f t="shared" si="20"/>
        <v>3149.2</v>
      </c>
      <c r="M266" s="960">
        <f>M267+M268</f>
        <v>3000</v>
      </c>
      <c r="N266" s="961">
        <f>N267+N268</f>
        <v>149.2</v>
      </c>
    </row>
    <row r="267" spans="1:14" s="69" customFormat="1" ht="15" customHeight="1">
      <c r="A267" s="2106"/>
      <c r="B267" s="2093"/>
      <c r="C267" s="962" t="s">
        <v>1252</v>
      </c>
      <c r="D267" s="2095" t="s">
        <v>179</v>
      </c>
      <c r="E267" s="1957" t="s">
        <v>1000</v>
      </c>
      <c r="F267" s="1957" t="s">
        <v>1000</v>
      </c>
      <c r="G267" s="712" t="s">
        <v>1253</v>
      </c>
      <c r="H267" s="964" t="s">
        <v>1052</v>
      </c>
      <c r="I267" s="520">
        <f t="shared" si="16"/>
        <v>149.2</v>
      </c>
      <c r="J267" s="521"/>
      <c r="K267" s="522">
        <v>149.2</v>
      </c>
      <c r="L267" s="520">
        <f t="shared" si="20"/>
        <v>149.2</v>
      </c>
      <c r="M267" s="521"/>
      <c r="N267" s="522">
        <v>149.2</v>
      </c>
    </row>
    <row r="268" spans="1:14" s="69" customFormat="1" ht="24" customHeight="1">
      <c r="A268" s="2106"/>
      <c r="B268" s="2094"/>
      <c r="C268" s="965" t="s">
        <v>1254</v>
      </c>
      <c r="D268" s="2096"/>
      <c r="E268" s="2098"/>
      <c r="F268" s="2098"/>
      <c r="G268" s="966" t="s">
        <v>1255</v>
      </c>
      <c r="H268" s="967" t="s">
        <v>167</v>
      </c>
      <c r="I268" s="968">
        <f aca="true" t="shared" si="21" ref="I268:I344">J268+K268</f>
        <v>3000</v>
      </c>
      <c r="J268" s="969">
        <f>J269+J270+J271</f>
        <v>3000</v>
      </c>
      <c r="K268" s="970">
        <f>K269+K270+K271</f>
        <v>0</v>
      </c>
      <c r="L268" s="968">
        <f t="shared" si="20"/>
        <v>3000</v>
      </c>
      <c r="M268" s="969">
        <f>M269+M270+M271</f>
        <v>3000</v>
      </c>
      <c r="N268" s="970">
        <f>N269+N270+N271</f>
        <v>0</v>
      </c>
    </row>
    <row r="269" spans="1:14" s="69" customFormat="1" ht="25.5" customHeight="1">
      <c r="A269" s="2106"/>
      <c r="B269" s="2094"/>
      <c r="C269" s="971" t="s">
        <v>1256</v>
      </c>
      <c r="D269" s="2096"/>
      <c r="E269" s="2098"/>
      <c r="F269" s="2098"/>
      <c r="G269" s="637" t="s">
        <v>1257</v>
      </c>
      <c r="H269" s="972" t="s">
        <v>1052</v>
      </c>
      <c r="I269" s="498">
        <f t="shared" si="21"/>
        <v>149.2</v>
      </c>
      <c r="J269" s="499">
        <v>149.2</v>
      </c>
      <c r="K269" s="500"/>
      <c r="L269" s="498">
        <f t="shared" si="20"/>
        <v>149.2</v>
      </c>
      <c r="M269" s="499">
        <v>149.2</v>
      </c>
      <c r="N269" s="500"/>
    </row>
    <row r="270" spans="1:14" s="69" customFormat="1" ht="14.25" customHeight="1">
      <c r="A270" s="2106"/>
      <c r="B270" s="2094"/>
      <c r="C270" s="971" t="s">
        <v>1258</v>
      </c>
      <c r="D270" s="2096"/>
      <c r="E270" s="2098"/>
      <c r="F270" s="2098"/>
      <c r="G270" s="973" t="s">
        <v>1259</v>
      </c>
      <c r="H270" s="972" t="s">
        <v>1052</v>
      </c>
      <c r="I270" s="498">
        <f t="shared" si="21"/>
        <v>512.2</v>
      </c>
      <c r="J270" s="499">
        <v>512.2</v>
      </c>
      <c r="K270" s="500"/>
      <c r="L270" s="498">
        <f t="shared" si="20"/>
        <v>512.2</v>
      </c>
      <c r="M270" s="499">
        <v>512.2</v>
      </c>
      <c r="N270" s="500"/>
    </row>
    <row r="271" spans="1:14" s="69" customFormat="1" ht="14.25" customHeight="1">
      <c r="A271" s="2106"/>
      <c r="B271" s="2094"/>
      <c r="C271" s="974" t="s">
        <v>1260</v>
      </c>
      <c r="D271" s="2097"/>
      <c r="E271" s="2099"/>
      <c r="F271" s="2099"/>
      <c r="G271" s="855" t="s">
        <v>1261</v>
      </c>
      <c r="H271" s="856" t="s">
        <v>1181</v>
      </c>
      <c r="I271" s="478">
        <f t="shared" si="21"/>
        <v>2338.6</v>
      </c>
      <c r="J271" s="479">
        <v>2338.6</v>
      </c>
      <c r="K271" s="480"/>
      <c r="L271" s="478">
        <f t="shared" si="20"/>
        <v>2338.6</v>
      </c>
      <c r="M271" s="479">
        <v>2338.6</v>
      </c>
      <c r="N271" s="480"/>
    </row>
    <row r="272" spans="1:14" s="69" customFormat="1" ht="23.25" customHeight="1" thickBot="1">
      <c r="A272" s="2106"/>
      <c r="B272" s="2100" t="s">
        <v>1262</v>
      </c>
      <c r="C272" s="2029"/>
      <c r="D272" s="975" t="s">
        <v>179</v>
      </c>
      <c r="E272" s="976" t="s">
        <v>1000</v>
      </c>
      <c r="F272" s="590" t="s">
        <v>1000</v>
      </c>
      <c r="G272" s="590" t="s">
        <v>1263</v>
      </c>
      <c r="H272" s="977" t="s">
        <v>973</v>
      </c>
      <c r="I272" s="562">
        <f t="shared" si="21"/>
        <v>20</v>
      </c>
      <c r="J272" s="563">
        <v>20</v>
      </c>
      <c r="K272" s="564"/>
      <c r="L272" s="562">
        <f t="shared" si="20"/>
        <v>20</v>
      </c>
      <c r="M272" s="563">
        <v>20</v>
      </c>
      <c r="N272" s="564"/>
    </row>
    <row r="273" spans="1:14" s="69" customFormat="1" ht="21" customHeight="1" thickBot="1">
      <c r="A273" s="2079" t="s">
        <v>1264</v>
      </c>
      <c r="B273" s="2080"/>
      <c r="C273" s="2081"/>
      <c r="D273" s="447" t="s">
        <v>179</v>
      </c>
      <c r="E273" s="447" t="s">
        <v>1000</v>
      </c>
      <c r="F273" s="603" t="s">
        <v>1040</v>
      </c>
      <c r="G273" s="603" t="s">
        <v>958</v>
      </c>
      <c r="H273" s="948" t="s">
        <v>167</v>
      </c>
      <c r="I273" s="452">
        <f t="shared" si="21"/>
        <v>9805.9</v>
      </c>
      <c r="J273" s="453">
        <f>J274+J281+J285</f>
        <v>9805.9</v>
      </c>
      <c r="K273" s="454">
        <f>K274+K281+K285</f>
        <v>0</v>
      </c>
      <c r="L273" s="452">
        <f t="shared" si="20"/>
        <v>9683.9</v>
      </c>
      <c r="M273" s="453">
        <f>M274+M281+M285</f>
        <v>9683.9</v>
      </c>
      <c r="N273" s="454">
        <f>N274+N281+N285</f>
        <v>0</v>
      </c>
    </row>
    <row r="274" spans="1:14" s="69" customFormat="1" ht="18" customHeight="1">
      <c r="A274" s="2026" t="s">
        <v>818</v>
      </c>
      <c r="B274" s="2082" t="s">
        <v>1265</v>
      </c>
      <c r="C274" s="2083"/>
      <c r="D274" s="474" t="s">
        <v>179</v>
      </c>
      <c r="E274" s="474" t="s">
        <v>1000</v>
      </c>
      <c r="F274" s="474" t="s">
        <v>1040</v>
      </c>
      <c r="G274" s="474" t="s">
        <v>1266</v>
      </c>
      <c r="H274" s="512" t="s">
        <v>167</v>
      </c>
      <c r="I274" s="978">
        <f t="shared" si="21"/>
        <v>4826.4</v>
      </c>
      <c r="J274" s="979">
        <f>J275+J276+J277+J278+J279+J280</f>
        <v>4826.4</v>
      </c>
      <c r="K274" s="980">
        <f>K275+K276+K277+K278+K279+K280</f>
        <v>0</v>
      </c>
      <c r="L274" s="978">
        <f t="shared" si="20"/>
        <v>4829.4</v>
      </c>
      <c r="M274" s="979">
        <f>M275+M276+M277+M278+M279+M280</f>
        <v>4829.4</v>
      </c>
      <c r="N274" s="980">
        <f>N275+N276+N277+N278+N279+N280</f>
        <v>0</v>
      </c>
    </row>
    <row r="275" spans="1:14" s="69" customFormat="1" ht="12.75" customHeight="1">
      <c r="A275" s="2026"/>
      <c r="B275" s="2084" t="s">
        <v>818</v>
      </c>
      <c r="C275" s="1975" t="s">
        <v>964</v>
      </c>
      <c r="D275" s="2051" t="s">
        <v>179</v>
      </c>
      <c r="E275" s="2051" t="s">
        <v>1000</v>
      </c>
      <c r="F275" s="2051" t="s">
        <v>1040</v>
      </c>
      <c r="G275" s="2051" t="s">
        <v>1266</v>
      </c>
      <c r="H275" s="466" t="s">
        <v>965</v>
      </c>
      <c r="I275" s="494">
        <f t="shared" si="21"/>
        <v>3574</v>
      </c>
      <c r="J275" s="495">
        <v>3574</v>
      </c>
      <c r="K275" s="496"/>
      <c r="L275" s="494">
        <f t="shared" si="20"/>
        <v>3574</v>
      </c>
      <c r="M275" s="495">
        <v>3574</v>
      </c>
      <c r="N275" s="496"/>
    </row>
    <row r="276" spans="1:14" s="69" customFormat="1" ht="14.25" customHeight="1">
      <c r="A276" s="2026"/>
      <c r="B276" s="2085"/>
      <c r="C276" s="2087"/>
      <c r="D276" s="2052"/>
      <c r="E276" s="2052"/>
      <c r="F276" s="2052"/>
      <c r="G276" s="2052"/>
      <c r="H276" s="497" t="s">
        <v>971</v>
      </c>
      <c r="I276" s="494">
        <f t="shared" si="21"/>
        <v>1.4</v>
      </c>
      <c r="J276" s="495">
        <v>1.4</v>
      </c>
      <c r="K276" s="496"/>
      <c r="L276" s="494">
        <f t="shared" si="20"/>
        <v>1.4</v>
      </c>
      <c r="M276" s="495">
        <v>1.4</v>
      </c>
      <c r="N276" s="496"/>
    </row>
    <row r="277" spans="1:14" s="69" customFormat="1" ht="13.5" customHeight="1">
      <c r="A277" s="2026"/>
      <c r="B277" s="2085"/>
      <c r="C277" s="2088"/>
      <c r="D277" s="2052"/>
      <c r="E277" s="2052"/>
      <c r="F277" s="2052"/>
      <c r="G277" s="2052"/>
      <c r="H277" s="497" t="s">
        <v>966</v>
      </c>
      <c r="I277" s="494">
        <f t="shared" si="21"/>
        <v>1065</v>
      </c>
      <c r="J277" s="495">
        <v>1065</v>
      </c>
      <c r="K277" s="496"/>
      <c r="L277" s="494">
        <f t="shared" si="20"/>
        <v>1065</v>
      </c>
      <c r="M277" s="495">
        <v>1065</v>
      </c>
      <c r="N277" s="496"/>
    </row>
    <row r="278" spans="1:14" s="69" customFormat="1" ht="15" customHeight="1">
      <c r="A278" s="2026"/>
      <c r="B278" s="2085"/>
      <c r="C278" s="501" t="s">
        <v>996</v>
      </c>
      <c r="D278" s="2052"/>
      <c r="E278" s="2052"/>
      <c r="F278" s="2052"/>
      <c r="G278" s="2052"/>
      <c r="H278" s="497" t="s">
        <v>973</v>
      </c>
      <c r="I278" s="520">
        <f t="shared" si="21"/>
        <v>184</v>
      </c>
      <c r="J278" s="521">
        <v>184</v>
      </c>
      <c r="K278" s="522"/>
      <c r="L278" s="520">
        <f t="shared" si="20"/>
        <v>187</v>
      </c>
      <c r="M278" s="521">
        <v>187</v>
      </c>
      <c r="N278" s="522"/>
    </row>
    <row r="279" spans="1:14" s="69" customFormat="1" ht="14.25" customHeight="1">
      <c r="A279" s="2026"/>
      <c r="B279" s="2085"/>
      <c r="C279" s="502" t="s">
        <v>974</v>
      </c>
      <c r="D279" s="2052"/>
      <c r="E279" s="2052"/>
      <c r="F279" s="2052"/>
      <c r="G279" s="2052"/>
      <c r="H279" s="503" t="s">
        <v>975</v>
      </c>
      <c r="I279" s="520">
        <f t="shared" si="21"/>
        <v>0</v>
      </c>
      <c r="J279" s="521"/>
      <c r="K279" s="522"/>
      <c r="L279" s="520">
        <f t="shared" si="20"/>
        <v>0</v>
      </c>
      <c r="M279" s="521"/>
      <c r="N279" s="522"/>
    </row>
    <row r="280" spans="1:14" s="69" customFormat="1" ht="15" customHeight="1">
      <c r="A280" s="2026"/>
      <c r="B280" s="2086"/>
      <c r="C280" s="541" t="s">
        <v>976</v>
      </c>
      <c r="D280" s="1986"/>
      <c r="E280" s="1986"/>
      <c r="F280" s="1986"/>
      <c r="G280" s="2016"/>
      <c r="H280" s="477" t="s">
        <v>977</v>
      </c>
      <c r="I280" s="520">
        <f t="shared" si="21"/>
        <v>2</v>
      </c>
      <c r="J280" s="521">
        <v>2</v>
      </c>
      <c r="K280" s="522"/>
      <c r="L280" s="520">
        <f t="shared" si="20"/>
        <v>2</v>
      </c>
      <c r="M280" s="521">
        <v>2</v>
      </c>
      <c r="N280" s="522"/>
    </row>
    <row r="281" spans="1:14" s="69" customFormat="1" ht="17.25" customHeight="1">
      <c r="A281" s="2026"/>
      <c r="B281" s="2072" t="s">
        <v>1267</v>
      </c>
      <c r="C281" s="2073"/>
      <c r="D281" s="981" t="s">
        <v>179</v>
      </c>
      <c r="E281" s="981" t="s">
        <v>1000</v>
      </c>
      <c r="F281" s="981" t="s">
        <v>1040</v>
      </c>
      <c r="G281" s="545" t="s">
        <v>958</v>
      </c>
      <c r="H281" s="546" t="s">
        <v>167</v>
      </c>
      <c r="I281" s="489">
        <f t="shared" si="21"/>
        <v>4839.5</v>
      </c>
      <c r="J281" s="490">
        <f>J282+J284</f>
        <v>4839.5</v>
      </c>
      <c r="K281" s="491">
        <f>K282+K284</f>
        <v>0</v>
      </c>
      <c r="L281" s="489">
        <f t="shared" si="20"/>
        <v>4714.5</v>
      </c>
      <c r="M281" s="490">
        <f>M282+M284</f>
        <v>4714.5</v>
      </c>
      <c r="N281" s="491">
        <f>N282+N284</f>
        <v>0</v>
      </c>
    </row>
    <row r="282" spans="1:14" s="69" customFormat="1" ht="21.75" customHeight="1">
      <c r="A282" s="2026"/>
      <c r="B282" s="2074" t="s">
        <v>818</v>
      </c>
      <c r="C282" s="982" t="s">
        <v>1268</v>
      </c>
      <c r="D282" s="556">
        <v>892</v>
      </c>
      <c r="E282" s="463" t="s">
        <v>1000</v>
      </c>
      <c r="F282" s="463" t="s">
        <v>1040</v>
      </c>
      <c r="G282" s="517" t="s">
        <v>1269</v>
      </c>
      <c r="H282" s="983" t="s">
        <v>1171</v>
      </c>
      <c r="I282" s="984">
        <f t="shared" si="21"/>
        <v>4839.5</v>
      </c>
      <c r="J282" s="985">
        <f>J283</f>
        <v>4839.5</v>
      </c>
      <c r="K282" s="986">
        <f>K283</f>
        <v>0</v>
      </c>
      <c r="L282" s="984">
        <f t="shared" si="20"/>
        <v>4714.5</v>
      </c>
      <c r="M282" s="985">
        <f>M283</f>
        <v>4714.5</v>
      </c>
      <c r="N282" s="986">
        <f>N283</f>
        <v>0</v>
      </c>
    </row>
    <row r="283" spans="1:14" s="69" customFormat="1" ht="24" customHeight="1">
      <c r="A283" s="2026"/>
      <c r="B283" s="2075"/>
      <c r="C283" s="847" t="s">
        <v>1270</v>
      </c>
      <c r="D283" s="556">
        <v>892</v>
      </c>
      <c r="E283" s="463" t="s">
        <v>1000</v>
      </c>
      <c r="F283" s="463" t="s">
        <v>1040</v>
      </c>
      <c r="G283" s="481" t="s">
        <v>1271</v>
      </c>
      <c r="H283" s="868" t="s">
        <v>1171</v>
      </c>
      <c r="I283" s="507">
        <f t="shared" si="21"/>
        <v>4839.5</v>
      </c>
      <c r="J283" s="508">
        <v>4839.5</v>
      </c>
      <c r="K283" s="509"/>
      <c r="L283" s="507">
        <f t="shared" si="20"/>
        <v>4714.5</v>
      </c>
      <c r="M283" s="508">
        <v>4714.5</v>
      </c>
      <c r="N283" s="509"/>
    </row>
    <row r="284" spans="1:14" s="69" customFormat="1" ht="15" customHeight="1">
      <c r="A284" s="2026"/>
      <c r="B284" s="2076"/>
      <c r="C284" s="865" t="s">
        <v>1272</v>
      </c>
      <c r="D284" s="551">
        <v>892</v>
      </c>
      <c r="E284" s="481" t="s">
        <v>1000</v>
      </c>
      <c r="F284" s="481" t="s">
        <v>1040</v>
      </c>
      <c r="G284" s="484" t="s">
        <v>1118</v>
      </c>
      <c r="H284" s="868" t="s">
        <v>1181</v>
      </c>
      <c r="I284" s="507">
        <f t="shared" si="21"/>
        <v>0</v>
      </c>
      <c r="J284" s="508"/>
      <c r="K284" s="509"/>
      <c r="L284" s="507">
        <f t="shared" si="20"/>
        <v>0</v>
      </c>
      <c r="M284" s="508"/>
      <c r="N284" s="509"/>
    </row>
    <row r="285" spans="1:14" s="69" customFormat="1" ht="14.25" customHeight="1">
      <c r="A285" s="2026"/>
      <c r="B285" s="2077" t="s">
        <v>1273</v>
      </c>
      <c r="C285" s="2078"/>
      <c r="D285" s="981">
        <v>892</v>
      </c>
      <c r="E285" s="544" t="s">
        <v>1000</v>
      </c>
      <c r="F285" s="545" t="s">
        <v>1040</v>
      </c>
      <c r="G285" s="545" t="s">
        <v>958</v>
      </c>
      <c r="H285" s="546" t="s">
        <v>167</v>
      </c>
      <c r="I285" s="978">
        <f t="shared" si="21"/>
        <v>140</v>
      </c>
      <c r="J285" s="979">
        <f>J286</f>
        <v>140</v>
      </c>
      <c r="K285" s="980">
        <f>K286</f>
        <v>0</v>
      </c>
      <c r="L285" s="978">
        <f t="shared" si="20"/>
        <v>140</v>
      </c>
      <c r="M285" s="979">
        <f>M286</f>
        <v>140</v>
      </c>
      <c r="N285" s="980">
        <f>N286</f>
        <v>0</v>
      </c>
    </row>
    <row r="286" spans="1:14" s="69" customFormat="1" ht="24.75" customHeight="1" thickBot="1">
      <c r="A286" s="2026"/>
      <c r="B286" s="2089" t="s">
        <v>1396</v>
      </c>
      <c r="C286" s="2090"/>
      <c r="D286" s="590">
        <v>892</v>
      </c>
      <c r="E286" s="465" t="s">
        <v>1000</v>
      </c>
      <c r="F286" s="465" t="s">
        <v>1040</v>
      </c>
      <c r="G286" s="465" t="s">
        <v>1275</v>
      </c>
      <c r="H286" s="741" t="s">
        <v>1020</v>
      </c>
      <c r="I286" s="810">
        <f t="shared" si="21"/>
        <v>140</v>
      </c>
      <c r="J286" s="811">
        <v>140</v>
      </c>
      <c r="K286" s="680"/>
      <c r="L286" s="810">
        <f t="shared" si="20"/>
        <v>140</v>
      </c>
      <c r="M286" s="811">
        <v>140</v>
      </c>
      <c r="N286" s="680"/>
    </row>
    <row r="287" spans="1:14" s="69" customFormat="1" ht="6" customHeight="1" thickBot="1">
      <c r="A287" s="565"/>
      <c r="B287" s="987"/>
      <c r="C287" s="987"/>
      <c r="D287" s="598"/>
      <c r="E287" s="569"/>
      <c r="F287" s="598"/>
      <c r="G287" s="569"/>
      <c r="H287" s="569"/>
      <c r="I287" s="570"/>
      <c r="J287" s="570"/>
      <c r="K287" s="570"/>
      <c r="L287" s="570"/>
      <c r="M287" s="570"/>
      <c r="N287" s="570"/>
    </row>
    <row r="288" spans="1:14" s="69" customFormat="1" ht="15.75" customHeight="1" hidden="1">
      <c r="A288" s="571"/>
      <c r="B288" s="988"/>
      <c r="C288" s="988"/>
      <c r="D288" s="183"/>
      <c r="E288" s="575"/>
      <c r="F288" s="183"/>
      <c r="G288" s="575"/>
      <c r="H288" s="575"/>
      <c r="I288" s="576"/>
      <c r="J288" s="576"/>
      <c r="K288" s="576"/>
      <c r="L288" s="576"/>
      <c r="M288" s="576"/>
      <c r="N288" s="576"/>
    </row>
    <row r="289" spans="1:14" s="69" customFormat="1" ht="22.5" customHeight="1" thickBot="1">
      <c r="A289" s="1915" t="s">
        <v>1276</v>
      </c>
      <c r="B289" s="2055"/>
      <c r="C289" s="2056"/>
      <c r="D289" s="447" t="s">
        <v>179</v>
      </c>
      <c r="E289" s="449" t="s">
        <v>1277</v>
      </c>
      <c r="F289" s="989" t="s">
        <v>957</v>
      </c>
      <c r="G289" s="450" t="s">
        <v>958</v>
      </c>
      <c r="H289" s="604" t="s">
        <v>167</v>
      </c>
      <c r="I289" s="452">
        <f t="shared" si="21"/>
        <v>24844.6</v>
      </c>
      <c r="J289" s="453">
        <f>J291</f>
        <v>24844.6</v>
      </c>
      <c r="K289" s="454">
        <f>K291</f>
        <v>0</v>
      </c>
      <c r="L289" s="452">
        <f aca="true" t="shared" si="22" ref="L289:L308">M289+N289</f>
        <v>24918.6</v>
      </c>
      <c r="M289" s="453">
        <f>M291</f>
        <v>24918.6</v>
      </c>
      <c r="N289" s="454">
        <f>N291</f>
        <v>0</v>
      </c>
    </row>
    <row r="290" spans="1:14" s="69" customFormat="1" ht="13.5" customHeight="1" thickBot="1">
      <c r="A290" s="1918" t="s">
        <v>959</v>
      </c>
      <c r="B290" s="1919"/>
      <c r="C290" s="1920"/>
      <c r="D290" s="990"/>
      <c r="E290" s="692"/>
      <c r="F290" s="693"/>
      <c r="G290" s="694"/>
      <c r="H290" s="695"/>
      <c r="I290" s="696">
        <f t="shared" si="21"/>
        <v>0.07406725038979468</v>
      </c>
      <c r="J290" s="697">
        <f>J289/J370</f>
        <v>0.07406725038979468</v>
      </c>
      <c r="K290" s="698">
        <f>K289/K370</f>
        <v>0</v>
      </c>
      <c r="L290" s="696">
        <f t="shared" si="22"/>
        <v>0.07180925100357048</v>
      </c>
      <c r="M290" s="697">
        <f>M289/M370</f>
        <v>0.07180925100357048</v>
      </c>
      <c r="N290" s="698">
        <f>N289/N370</f>
        <v>0</v>
      </c>
    </row>
    <row r="291" spans="1:14" s="69" customFormat="1" ht="18.75" customHeight="1" thickBot="1">
      <c r="A291" s="2057" t="s">
        <v>1278</v>
      </c>
      <c r="B291" s="2058"/>
      <c r="C291" s="2059"/>
      <c r="D291" s="699" t="s">
        <v>179</v>
      </c>
      <c r="E291" s="991" t="s">
        <v>1277</v>
      </c>
      <c r="F291" s="991" t="s">
        <v>956</v>
      </c>
      <c r="G291" s="700" t="s">
        <v>958</v>
      </c>
      <c r="H291" s="730" t="s">
        <v>167</v>
      </c>
      <c r="I291" s="702">
        <f t="shared" si="21"/>
        <v>24844.6</v>
      </c>
      <c r="J291" s="703">
        <f>J292+J302</f>
        <v>24844.6</v>
      </c>
      <c r="K291" s="704">
        <f>K292+K302</f>
        <v>0</v>
      </c>
      <c r="L291" s="702">
        <f t="shared" si="22"/>
        <v>24918.6</v>
      </c>
      <c r="M291" s="703">
        <f>M292+M302</f>
        <v>24918.6</v>
      </c>
      <c r="N291" s="704">
        <f>N292+N302</f>
        <v>0</v>
      </c>
    </row>
    <row r="292" spans="1:14" s="69" customFormat="1" ht="21.75" customHeight="1">
      <c r="A292" s="2060" t="s">
        <v>1279</v>
      </c>
      <c r="B292" s="2061"/>
      <c r="C292" s="2062"/>
      <c r="D292" s="992" t="s">
        <v>179</v>
      </c>
      <c r="E292" s="993" t="s">
        <v>1277</v>
      </c>
      <c r="F292" s="992" t="s">
        <v>956</v>
      </c>
      <c r="G292" s="992" t="s">
        <v>958</v>
      </c>
      <c r="H292" s="994" t="s">
        <v>1171</v>
      </c>
      <c r="I292" s="513">
        <f t="shared" si="21"/>
        <v>24809.6</v>
      </c>
      <c r="J292" s="514">
        <f>J298+J299+J300+J301</f>
        <v>24809.6</v>
      </c>
      <c r="K292" s="515">
        <f>K298+K299+K300+K301</f>
        <v>0</v>
      </c>
      <c r="L292" s="513">
        <f t="shared" si="22"/>
        <v>24878.6</v>
      </c>
      <c r="M292" s="514">
        <f>M298+M299+M300+M301</f>
        <v>24878.6</v>
      </c>
      <c r="N292" s="515">
        <f>N298+N299+N300+N301</f>
        <v>0</v>
      </c>
    </row>
    <row r="293" spans="1:14" s="69" customFormat="1" ht="24.75" customHeight="1">
      <c r="A293" s="2063" t="s">
        <v>818</v>
      </c>
      <c r="B293" s="1943" t="s">
        <v>1221</v>
      </c>
      <c r="C293" s="2066"/>
      <c r="D293" s="922" t="s">
        <v>179</v>
      </c>
      <c r="E293" s="922" t="s">
        <v>1277</v>
      </c>
      <c r="F293" s="923" t="s">
        <v>956</v>
      </c>
      <c r="G293" s="923" t="s">
        <v>1280</v>
      </c>
      <c r="H293" s="924" t="s">
        <v>1171</v>
      </c>
      <c r="I293" s="925">
        <f>J293+K293</f>
        <v>24809.6</v>
      </c>
      <c r="J293" s="926">
        <f>J294</f>
        <v>24809.6</v>
      </c>
      <c r="K293" s="927">
        <f>K294</f>
        <v>0</v>
      </c>
      <c r="L293" s="925">
        <f t="shared" si="22"/>
        <v>24878.6</v>
      </c>
      <c r="M293" s="926">
        <f>M294</f>
        <v>24878.6</v>
      </c>
      <c r="N293" s="927">
        <f>N294</f>
        <v>0</v>
      </c>
    </row>
    <row r="294" spans="1:14" s="69" customFormat="1" ht="15.75" customHeight="1">
      <c r="A294" s="2064"/>
      <c r="B294" s="2067" t="s">
        <v>1281</v>
      </c>
      <c r="C294" s="2068"/>
      <c r="D294" s="545" t="s">
        <v>179</v>
      </c>
      <c r="E294" s="544" t="s">
        <v>1277</v>
      </c>
      <c r="F294" s="545" t="s">
        <v>956</v>
      </c>
      <c r="G294" s="923" t="s">
        <v>1280</v>
      </c>
      <c r="H294" s="546" t="s">
        <v>1171</v>
      </c>
      <c r="I294" s="489">
        <f>J294+K294</f>
        <v>24809.6</v>
      </c>
      <c r="J294" s="490">
        <f>J295+J296+J297</f>
        <v>24809.6</v>
      </c>
      <c r="K294" s="491">
        <f>K295+K296+K297</f>
        <v>0</v>
      </c>
      <c r="L294" s="489">
        <f t="shared" si="22"/>
        <v>24878.6</v>
      </c>
      <c r="M294" s="490">
        <f>M295+M296+M297</f>
        <v>24878.6</v>
      </c>
      <c r="N294" s="491">
        <f>N295+N296+N297</f>
        <v>0</v>
      </c>
    </row>
    <row r="295" spans="1:14" s="69" customFormat="1" ht="12" customHeight="1">
      <c r="A295" s="2064"/>
      <c r="B295" s="2069" t="s">
        <v>818</v>
      </c>
      <c r="C295" s="470" t="s">
        <v>1224</v>
      </c>
      <c r="D295" s="2051" t="s">
        <v>179</v>
      </c>
      <c r="E295" s="2051" t="s">
        <v>1277</v>
      </c>
      <c r="F295" s="2051" t="s">
        <v>956</v>
      </c>
      <c r="G295" s="884" t="s">
        <v>1282</v>
      </c>
      <c r="H295" s="934" t="s">
        <v>1171</v>
      </c>
      <c r="I295" s="935">
        <f>J295+K295</f>
        <v>14764.6</v>
      </c>
      <c r="J295" s="936">
        <f>J298+J299</f>
        <v>14764.6</v>
      </c>
      <c r="K295" s="618">
        <f>K298+K299</f>
        <v>0</v>
      </c>
      <c r="L295" s="935">
        <f t="shared" si="22"/>
        <v>14833.6</v>
      </c>
      <c r="M295" s="936">
        <f>M298+M299</f>
        <v>14833.6</v>
      </c>
      <c r="N295" s="618">
        <f>N298+N299</f>
        <v>0</v>
      </c>
    </row>
    <row r="296" spans="1:14" s="69" customFormat="1" ht="10.5" customHeight="1">
      <c r="A296" s="2064"/>
      <c r="B296" s="2070"/>
      <c r="C296" s="470" t="s">
        <v>1224</v>
      </c>
      <c r="D296" s="2052"/>
      <c r="E296" s="2052"/>
      <c r="F296" s="2052"/>
      <c r="G296" s="973" t="s">
        <v>1283</v>
      </c>
      <c r="H296" s="972" t="s">
        <v>1171</v>
      </c>
      <c r="I296" s="995">
        <f>J296+K296</f>
        <v>3941</v>
      </c>
      <c r="J296" s="996">
        <f>J300</f>
        <v>3941</v>
      </c>
      <c r="K296" s="997">
        <f>K300</f>
        <v>0</v>
      </c>
      <c r="L296" s="995">
        <f t="shared" si="22"/>
        <v>3941</v>
      </c>
      <c r="M296" s="996">
        <f>M300</f>
        <v>3941</v>
      </c>
      <c r="N296" s="997">
        <f>N300</f>
        <v>0</v>
      </c>
    </row>
    <row r="297" spans="1:14" s="69" customFormat="1" ht="12.75" customHeight="1">
      <c r="A297" s="2064"/>
      <c r="B297" s="2071"/>
      <c r="C297" s="541" t="s">
        <v>1224</v>
      </c>
      <c r="D297" s="2053"/>
      <c r="E297" s="2053"/>
      <c r="F297" s="2053"/>
      <c r="G297" s="855" t="s">
        <v>1284</v>
      </c>
      <c r="H297" s="856" t="s">
        <v>1171</v>
      </c>
      <c r="I297" s="937">
        <f>J297+K297</f>
        <v>6104</v>
      </c>
      <c r="J297" s="938">
        <f>J301</f>
        <v>6104</v>
      </c>
      <c r="K297" s="998">
        <f>K301</f>
        <v>0</v>
      </c>
      <c r="L297" s="937">
        <f t="shared" si="22"/>
        <v>6104</v>
      </c>
      <c r="M297" s="938">
        <f>M301</f>
        <v>6104</v>
      </c>
      <c r="N297" s="998">
        <f>N301</f>
        <v>0</v>
      </c>
    </row>
    <row r="298" spans="1:14" s="69" customFormat="1" ht="15" customHeight="1">
      <c r="A298" s="2064"/>
      <c r="B298" s="2031" t="s">
        <v>1285</v>
      </c>
      <c r="C298" s="2054"/>
      <c r="D298" s="2051" t="s">
        <v>179</v>
      </c>
      <c r="E298" s="2051" t="s">
        <v>1277</v>
      </c>
      <c r="F298" s="2051" t="s">
        <v>956</v>
      </c>
      <c r="G298" s="2038" t="s">
        <v>1282</v>
      </c>
      <c r="H298" s="2040" t="s">
        <v>1171</v>
      </c>
      <c r="I298" s="471">
        <f t="shared" si="21"/>
        <v>11764.6</v>
      </c>
      <c r="J298" s="472">
        <v>11764.6</v>
      </c>
      <c r="K298" s="473"/>
      <c r="L298" s="471">
        <f t="shared" si="22"/>
        <v>11833.6</v>
      </c>
      <c r="M298" s="472">
        <v>11833.6</v>
      </c>
      <c r="N298" s="473"/>
    </row>
    <row r="299" spans="1:14" s="69" customFormat="1" ht="12" customHeight="1">
      <c r="A299" s="2064"/>
      <c r="B299" s="2042" t="s">
        <v>1286</v>
      </c>
      <c r="C299" s="2043"/>
      <c r="D299" s="1985"/>
      <c r="E299" s="1985"/>
      <c r="F299" s="1985"/>
      <c r="G299" s="2039"/>
      <c r="H299" s="2041"/>
      <c r="I299" s="498">
        <f t="shared" si="21"/>
        <v>3000</v>
      </c>
      <c r="J299" s="499">
        <v>3000</v>
      </c>
      <c r="K299" s="500"/>
      <c r="L299" s="498">
        <f t="shared" si="22"/>
        <v>3000</v>
      </c>
      <c r="M299" s="499">
        <v>3000</v>
      </c>
      <c r="N299" s="500"/>
    </row>
    <row r="300" spans="1:14" s="69" customFormat="1" ht="16.5" customHeight="1">
      <c r="A300" s="2064"/>
      <c r="B300" s="2044" t="s">
        <v>1287</v>
      </c>
      <c r="C300" s="2045"/>
      <c r="D300" s="1985"/>
      <c r="E300" s="1985"/>
      <c r="F300" s="1985"/>
      <c r="G300" s="713" t="s">
        <v>1283</v>
      </c>
      <c r="H300" s="972" t="s">
        <v>1171</v>
      </c>
      <c r="I300" s="498">
        <f t="shared" si="21"/>
        <v>3941</v>
      </c>
      <c r="J300" s="499">
        <v>3941</v>
      </c>
      <c r="K300" s="500"/>
      <c r="L300" s="498">
        <f t="shared" si="22"/>
        <v>3941</v>
      </c>
      <c r="M300" s="499">
        <v>3941</v>
      </c>
      <c r="N300" s="500"/>
    </row>
    <row r="301" spans="1:14" s="69" customFormat="1" ht="14.25" customHeight="1">
      <c r="A301" s="2065"/>
      <c r="B301" s="2046" t="s">
        <v>1288</v>
      </c>
      <c r="C301" s="2047"/>
      <c r="D301" s="1985"/>
      <c r="E301" s="1985"/>
      <c r="F301" s="1985"/>
      <c r="G301" s="713" t="s">
        <v>1284</v>
      </c>
      <c r="H301" s="886" t="s">
        <v>1171</v>
      </c>
      <c r="I301" s="520">
        <f t="shared" si="21"/>
        <v>6104</v>
      </c>
      <c r="J301" s="521">
        <v>6104</v>
      </c>
      <c r="K301" s="522"/>
      <c r="L301" s="520">
        <f t="shared" si="22"/>
        <v>6104</v>
      </c>
      <c r="M301" s="521">
        <v>6104</v>
      </c>
      <c r="N301" s="522"/>
    </row>
    <row r="302" spans="1:14" s="69" customFormat="1" ht="17.25" customHeight="1">
      <c r="A302" s="2048" t="s">
        <v>1289</v>
      </c>
      <c r="B302" s="2049"/>
      <c r="C302" s="2050"/>
      <c r="D302" s="858" t="s">
        <v>179</v>
      </c>
      <c r="E302" s="858" t="s">
        <v>1277</v>
      </c>
      <c r="F302" s="859" t="s">
        <v>956</v>
      </c>
      <c r="G302" s="859" t="s">
        <v>958</v>
      </c>
      <c r="H302" s="860" t="s">
        <v>1181</v>
      </c>
      <c r="I302" s="940">
        <f t="shared" si="21"/>
        <v>35</v>
      </c>
      <c r="J302" s="941">
        <f>J303+J305+J307+J308</f>
        <v>35</v>
      </c>
      <c r="K302" s="942">
        <f>K303+K305+K307+K308</f>
        <v>0</v>
      </c>
      <c r="L302" s="940">
        <f t="shared" si="22"/>
        <v>40</v>
      </c>
      <c r="M302" s="941">
        <f>M303+M305+M307+M308</f>
        <v>40</v>
      </c>
      <c r="N302" s="942">
        <f>N303+N305+N307+N308</f>
        <v>0</v>
      </c>
    </row>
    <row r="303" spans="1:14" s="69" customFormat="1" ht="24" customHeight="1">
      <c r="A303" s="2030" t="s">
        <v>1049</v>
      </c>
      <c r="B303" s="2032" t="s">
        <v>1290</v>
      </c>
      <c r="C303" s="2033"/>
      <c r="D303" s="590">
        <v>892</v>
      </c>
      <c r="E303" s="590" t="s">
        <v>1277</v>
      </c>
      <c r="F303" s="590" t="s">
        <v>956</v>
      </c>
      <c r="G303" s="1000" t="s">
        <v>1291</v>
      </c>
      <c r="H303" s="1001" t="s">
        <v>1181</v>
      </c>
      <c r="I303" s="1002">
        <f t="shared" si="21"/>
        <v>35</v>
      </c>
      <c r="J303" s="1003">
        <f>J304</f>
        <v>35</v>
      </c>
      <c r="K303" s="1004">
        <f>K304</f>
        <v>0</v>
      </c>
      <c r="L303" s="1002">
        <f t="shared" si="22"/>
        <v>40</v>
      </c>
      <c r="M303" s="1003">
        <f>M304</f>
        <v>40</v>
      </c>
      <c r="N303" s="1004">
        <f>N304</f>
        <v>0</v>
      </c>
    </row>
    <row r="304" spans="1:14" s="69" customFormat="1" ht="24" customHeight="1">
      <c r="A304" s="2000"/>
      <c r="B304" s="864" t="s">
        <v>818</v>
      </c>
      <c r="C304" s="917" t="s">
        <v>1292</v>
      </c>
      <c r="D304" s="591">
        <v>892</v>
      </c>
      <c r="E304" s="591" t="s">
        <v>1277</v>
      </c>
      <c r="F304" s="591" t="s">
        <v>956</v>
      </c>
      <c r="G304" s="481" t="s">
        <v>1293</v>
      </c>
      <c r="H304" s="1005" t="s">
        <v>1181</v>
      </c>
      <c r="I304" s="507">
        <f t="shared" si="21"/>
        <v>35</v>
      </c>
      <c r="J304" s="508">
        <v>35</v>
      </c>
      <c r="K304" s="509"/>
      <c r="L304" s="507">
        <f t="shared" si="22"/>
        <v>40</v>
      </c>
      <c r="M304" s="508">
        <v>40</v>
      </c>
      <c r="N304" s="509"/>
    </row>
    <row r="305" spans="1:14" s="69" customFormat="1" ht="17.25" customHeight="1">
      <c r="A305" s="2000"/>
      <c r="B305" s="2034" t="s">
        <v>1294</v>
      </c>
      <c r="C305" s="2035"/>
      <c r="D305" s="718">
        <v>892</v>
      </c>
      <c r="E305" s="718" t="s">
        <v>1277</v>
      </c>
      <c r="F305" s="718" t="s">
        <v>956</v>
      </c>
      <c r="G305" s="1006" t="s">
        <v>1295</v>
      </c>
      <c r="H305" s="1001" t="s">
        <v>1181</v>
      </c>
      <c r="I305" s="1002">
        <f>J305+K305</f>
        <v>0</v>
      </c>
      <c r="J305" s="1003">
        <f>J306</f>
        <v>0</v>
      </c>
      <c r="K305" s="1004">
        <f>K306</f>
        <v>0</v>
      </c>
      <c r="L305" s="1002">
        <f t="shared" si="22"/>
        <v>0</v>
      </c>
      <c r="M305" s="1003">
        <f>M306</f>
        <v>0</v>
      </c>
      <c r="N305" s="1004">
        <f>N306</f>
        <v>0</v>
      </c>
    </row>
    <row r="306" spans="1:14" s="69" customFormat="1" ht="18.75" customHeight="1">
      <c r="A306" s="2000"/>
      <c r="B306" s="864" t="s">
        <v>818</v>
      </c>
      <c r="C306" s="865" t="s">
        <v>1296</v>
      </c>
      <c r="D306" s="591">
        <v>892</v>
      </c>
      <c r="E306" s="591" t="s">
        <v>1277</v>
      </c>
      <c r="F306" s="591" t="s">
        <v>956</v>
      </c>
      <c r="G306" s="481" t="s">
        <v>1295</v>
      </c>
      <c r="H306" s="1007">
        <v>612</v>
      </c>
      <c r="I306" s="507">
        <f t="shared" si="21"/>
        <v>0</v>
      </c>
      <c r="J306" s="508">
        <v>0</v>
      </c>
      <c r="K306" s="509"/>
      <c r="L306" s="507">
        <f t="shared" si="22"/>
        <v>0</v>
      </c>
      <c r="M306" s="508">
        <v>0</v>
      </c>
      <c r="N306" s="509"/>
    </row>
    <row r="307" spans="1:14" s="69" customFormat="1" ht="13.5" customHeight="1">
      <c r="A307" s="2000"/>
      <c r="B307" s="1943" t="s">
        <v>1188</v>
      </c>
      <c r="C307" s="1944"/>
      <c r="D307" s="591">
        <v>892</v>
      </c>
      <c r="E307" s="591" t="s">
        <v>1277</v>
      </c>
      <c r="F307" s="591" t="s">
        <v>956</v>
      </c>
      <c r="G307" s="481" t="s">
        <v>1118</v>
      </c>
      <c r="H307" s="1005" t="s">
        <v>1181</v>
      </c>
      <c r="I307" s="507">
        <f>J307+K307</f>
        <v>0</v>
      </c>
      <c r="J307" s="508"/>
      <c r="K307" s="509"/>
      <c r="L307" s="507">
        <f t="shared" si="22"/>
        <v>0</v>
      </c>
      <c r="M307" s="508"/>
      <c r="N307" s="509"/>
    </row>
    <row r="308" spans="1:14" s="69" customFormat="1" ht="16.5" customHeight="1" thickBot="1">
      <c r="A308" s="2000"/>
      <c r="B308" s="1945" t="s">
        <v>1186</v>
      </c>
      <c r="C308" s="1946"/>
      <c r="D308" s="593">
        <v>892</v>
      </c>
      <c r="E308" s="593" t="s">
        <v>1277</v>
      </c>
      <c r="F308" s="593" t="s">
        <v>956</v>
      </c>
      <c r="G308" s="1008" t="s">
        <v>1187</v>
      </c>
      <c r="H308" s="1009">
        <v>612</v>
      </c>
      <c r="I308" s="562">
        <f>J308+K308</f>
        <v>0</v>
      </c>
      <c r="J308" s="563"/>
      <c r="K308" s="564"/>
      <c r="L308" s="562">
        <f t="shared" si="22"/>
        <v>0</v>
      </c>
      <c r="M308" s="563"/>
      <c r="N308" s="564"/>
    </row>
    <row r="309" spans="1:14" s="69" customFormat="1" ht="5.25" customHeight="1">
      <c r="A309" s="565"/>
      <c r="B309" s="1010"/>
      <c r="C309" s="1010"/>
      <c r="D309" s="815"/>
      <c r="E309" s="815"/>
      <c r="F309" s="815"/>
      <c r="G309" s="684"/>
      <c r="H309" s="815"/>
      <c r="I309" s="685"/>
      <c r="J309" s="685"/>
      <c r="K309" s="685"/>
      <c r="L309" s="685"/>
      <c r="M309" s="685"/>
      <c r="N309" s="685"/>
    </row>
    <row r="310" spans="1:14" s="69" customFormat="1" ht="2.25" customHeight="1" hidden="1">
      <c r="A310" s="571"/>
      <c r="B310" s="1011"/>
      <c r="C310" s="1012"/>
      <c r="D310" s="800"/>
      <c r="E310" s="800"/>
      <c r="F310" s="800"/>
      <c r="G310" s="575"/>
      <c r="H310" s="575"/>
      <c r="I310" s="576"/>
      <c r="J310" s="576"/>
      <c r="K310" s="576"/>
      <c r="L310" s="576"/>
      <c r="M310" s="576"/>
      <c r="N310" s="576"/>
    </row>
    <row r="311" spans="1:14" s="69" customFormat="1" ht="23.25" customHeight="1" thickBot="1">
      <c r="A311" s="1962" t="s">
        <v>1297</v>
      </c>
      <c r="B311" s="2036"/>
      <c r="C311" s="2037"/>
      <c r="D311" s="577" t="s">
        <v>179</v>
      </c>
      <c r="E311" s="579" t="s">
        <v>1298</v>
      </c>
      <c r="F311" s="1013" t="s">
        <v>957</v>
      </c>
      <c r="G311" s="580" t="s">
        <v>958</v>
      </c>
      <c r="H311" s="581" t="s">
        <v>167</v>
      </c>
      <c r="I311" s="582">
        <f t="shared" si="21"/>
        <v>29603.399999999998</v>
      </c>
      <c r="J311" s="583">
        <f>J313+J316+J326+J339</f>
        <v>3860</v>
      </c>
      <c r="K311" s="584">
        <f>K313+K316+K326+K339</f>
        <v>25743.399999999998</v>
      </c>
      <c r="L311" s="582">
        <f aca="true" t="shared" si="23" ref="L311:L344">M311+N311</f>
        <v>29034.1</v>
      </c>
      <c r="M311" s="583">
        <f>M313+M316+M326+M339</f>
        <v>3860</v>
      </c>
      <c r="N311" s="584">
        <f>N313+N316+N326+N339</f>
        <v>25174.1</v>
      </c>
    </row>
    <row r="312" spans="1:14" s="69" customFormat="1" ht="12.75" customHeight="1">
      <c r="A312" s="1924" t="s">
        <v>959</v>
      </c>
      <c r="B312" s="1925"/>
      <c r="C312" s="1926"/>
      <c r="D312" s="822"/>
      <c r="E312" s="456"/>
      <c r="F312" s="457"/>
      <c r="G312" s="458"/>
      <c r="H312" s="459"/>
      <c r="I312" s="460">
        <f t="shared" si="21"/>
        <v>0.06905893305706828</v>
      </c>
      <c r="J312" s="461">
        <f>J311/J370</f>
        <v>0.011507514168254167</v>
      </c>
      <c r="K312" s="462">
        <f>K311/K370</f>
        <v>0.05755141888881411</v>
      </c>
      <c r="L312" s="460">
        <f t="shared" si="23"/>
        <v>0.07943454947880305</v>
      </c>
      <c r="M312" s="461">
        <f>M311/M370</f>
        <v>0.011123566688087698</v>
      </c>
      <c r="N312" s="462">
        <f>N311/N370</f>
        <v>0.06831098279071535</v>
      </c>
    </row>
    <row r="313" spans="1:14" s="69" customFormat="1" ht="18.75" customHeight="1">
      <c r="A313" s="1998" t="s">
        <v>1299</v>
      </c>
      <c r="B313" s="1966"/>
      <c r="C313" s="1967"/>
      <c r="D313" s="1014" t="s">
        <v>179</v>
      </c>
      <c r="E313" s="1015" t="s">
        <v>1298</v>
      </c>
      <c r="F313" s="1015" t="s">
        <v>956</v>
      </c>
      <c r="G313" s="585" t="s">
        <v>958</v>
      </c>
      <c r="H313" s="1015" t="s">
        <v>167</v>
      </c>
      <c r="I313" s="1016">
        <f t="shared" si="21"/>
        <v>2430</v>
      </c>
      <c r="J313" s="1017">
        <f>J314+J315</f>
        <v>2430</v>
      </c>
      <c r="K313" s="1018">
        <f>K314+K315</f>
        <v>0</v>
      </c>
      <c r="L313" s="1016">
        <f t="shared" si="23"/>
        <v>2430</v>
      </c>
      <c r="M313" s="1017">
        <f>M314+M315</f>
        <v>2430</v>
      </c>
      <c r="N313" s="1018">
        <f>N314+N315</f>
        <v>0</v>
      </c>
    </row>
    <row r="314" spans="1:14" s="69" customFormat="1" ht="14.25" customHeight="1">
      <c r="A314" s="2030" t="s">
        <v>1049</v>
      </c>
      <c r="B314" s="2031" t="s">
        <v>1300</v>
      </c>
      <c r="C314" s="1988"/>
      <c r="D314" s="2021" t="s">
        <v>179</v>
      </c>
      <c r="E314" s="2021" t="s">
        <v>1298</v>
      </c>
      <c r="F314" s="2021" t="s">
        <v>956</v>
      </c>
      <c r="G314" s="884" t="s">
        <v>1301</v>
      </c>
      <c r="H314" s="1019" t="s">
        <v>1302</v>
      </c>
      <c r="I314" s="471">
        <f t="shared" si="21"/>
        <v>1980</v>
      </c>
      <c r="J314" s="472">
        <v>1980</v>
      </c>
      <c r="K314" s="473"/>
      <c r="L314" s="471">
        <f t="shared" si="23"/>
        <v>1980</v>
      </c>
      <c r="M314" s="472">
        <v>1980</v>
      </c>
      <c r="N314" s="473"/>
    </row>
    <row r="315" spans="1:14" s="69" customFormat="1" ht="12.75" customHeight="1">
      <c r="A315" s="2026"/>
      <c r="B315" s="2023" t="s">
        <v>1303</v>
      </c>
      <c r="C315" s="2024"/>
      <c r="D315" s="2022"/>
      <c r="E315" s="2022"/>
      <c r="F315" s="2022"/>
      <c r="G315" s="855" t="s">
        <v>1304</v>
      </c>
      <c r="H315" s="1020" t="s">
        <v>1302</v>
      </c>
      <c r="I315" s="478">
        <f t="shared" si="21"/>
        <v>450</v>
      </c>
      <c r="J315" s="479">
        <v>450</v>
      </c>
      <c r="K315" s="480"/>
      <c r="L315" s="478">
        <f t="shared" si="23"/>
        <v>450</v>
      </c>
      <c r="M315" s="479">
        <v>450</v>
      </c>
      <c r="N315" s="480"/>
    </row>
    <row r="316" spans="1:14" s="69" customFormat="1" ht="18.75" customHeight="1">
      <c r="A316" s="1998" t="s">
        <v>1305</v>
      </c>
      <c r="B316" s="1966"/>
      <c r="C316" s="1967"/>
      <c r="D316" s="1014" t="s">
        <v>179</v>
      </c>
      <c r="E316" s="586" t="s">
        <v>1298</v>
      </c>
      <c r="F316" s="586" t="s">
        <v>967</v>
      </c>
      <c r="G316" s="585" t="s">
        <v>958</v>
      </c>
      <c r="H316" s="586" t="s">
        <v>167</v>
      </c>
      <c r="I316" s="1016">
        <f t="shared" si="21"/>
        <v>2222</v>
      </c>
      <c r="J316" s="1017">
        <f>J317+J320+J323</f>
        <v>1430</v>
      </c>
      <c r="K316" s="1018">
        <f>K317+K320+K323</f>
        <v>792</v>
      </c>
      <c r="L316" s="1016">
        <f t="shared" si="23"/>
        <v>1642.7</v>
      </c>
      <c r="M316" s="1017">
        <f>M317+M320+M323</f>
        <v>1430</v>
      </c>
      <c r="N316" s="1018">
        <f>N317+N320+N323</f>
        <v>212.7</v>
      </c>
    </row>
    <row r="317" spans="1:14" s="69" customFormat="1" ht="33.75" customHeight="1">
      <c r="A317" s="2025"/>
      <c r="B317" s="2027" t="s">
        <v>1306</v>
      </c>
      <c r="C317" s="1951"/>
      <c r="D317" s="484" t="s">
        <v>179</v>
      </c>
      <c r="E317" s="484" t="s">
        <v>1298</v>
      </c>
      <c r="F317" s="484" t="s">
        <v>967</v>
      </c>
      <c r="G317" s="659" t="s">
        <v>1307</v>
      </c>
      <c r="H317" s="660" t="s">
        <v>167</v>
      </c>
      <c r="I317" s="780">
        <f t="shared" si="21"/>
        <v>1412.7</v>
      </c>
      <c r="J317" s="781">
        <f>J318+J319</f>
        <v>1200</v>
      </c>
      <c r="K317" s="663">
        <f>K318+K319</f>
        <v>212.7</v>
      </c>
      <c r="L317" s="780">
        <f t="shared" si="23"/>
        <v>1412.7</v>
      </c>
      <c r="M317" s="781">
        <f>M318+M319</f>
        <v>1200</v>
      </c>
      <c r="N317" s="663">
        <f>N318+N319</f>
        <v>212.7</v>
      </c>
    </row>
    <row r="318" spans="1:14" s="69" customFormat="1" ht="20.25" customHeight="1">
      <c r="A318" s="2025"/>
      <c r="B318" s="1989" t="s">
        <v>818</v>
      </c>
      <c r="C318" s="1021" t="s">
        <v>1308</v>
      </c>
      <c r="D318" s="1957">
        <v>892</v>
      </c>
      <c r="E318" s="1957">
        <v>10</v>
      </c>
      <c r="F318" s="1957" t="s">
        <v>967</v>
      </c>
      <c r="G318" s="1022" t="s">
        <v>1309</v>
      </c>
      <c r="H318" s="743" t="s">
        <v>1310</v>
      </c>
      <c r="I318" s="494">
        <f t="shared" si="21"/>
        <v>1200</v>
      </c>
      <c r="J318" s="495">
        <v>1200</v>
      </c>
      <c r="K318" s="496"/>
      <c r="L318" s="494">
        <f t="shared" si="23"/>
        <v>1200</v>
      </c>
      <c r="M318" s="495">
        <v>1200</v>
      </c>
      <c r="N318" s="496"/>
    </row>
    <row r="319" spans="1:14" s="69" customFormat="1" ht="20.25" customHeight="1">
      <c r="A319" s="2025"/>
      <c r="B319" s="1989"/>
      <c r="C319" s="1023" t="s">
        <v>1311</v>
      </c>
      <c r="D319" s="1957"/>
      <c r="E319" s="1957"/>
      <c r="F319" s="1957"/>
      <c r="G319" s="1024" t="s">
        <v>1309</v>
      </c>
      <c r="H319" s="714" t="s">
        <v>1310</v>
      </c>
      <c r="I319" s="498">
        <f t="shared" si="21"/>
        <v>212.7</v>
      </c>
      <c r="J319" s="499"/>
      <c r="K319" s="500">
        <v>212.7</v>
      </c>
      <c r="L319" s="498">
        <f t="shared" si="23"/>
        <v>212.7</v>
      </c>
      <c r="M319" s="499"/>
      <c r="N319" s="500">
        <v>212.7</v>
      </c>
    </row>
    <row r="320" spans="1:14" s="69" customFormat="1" ht="34.5" customHeight="1">
      <c r="A320" s="2025"/>
      <c r="B320" s="2028" t="s">
        <v>1312</v>
      </c>
      <c r="C320" s="2029"/>
      <c r="D320" s="590" t="s">
        <v>179</v>
      </c>
      <c r="E320" s="590" t="s">
        <v>1298</v>
      </c>
      <c r="F320" s="590" t="s">
        <v>967</v>
      </c>
      <c r="G320" s="465" t="s">
        <v>1313</v>
      </c>
      <c r="H320" s="1025" t="s">
        <v>167</v>
      </c>
      <c r="I320" s="1002">
        <f t="shared" si="21"/>
        <v>230</v>
      </c>
      <c r="J320" s="1003">
        <f>J321+J322</f>
        <v>230</v>
      </c>
      <c r="K320" s="1004">
        <f>K321+K322</f>
        <v>0</v>
      </c>
      <c r="L320" s="1002">
        <f t="shared" si="23"/>
        <v>230</v>
      </c>
      <c r="M320" s="1003">
        <f>M321+M322</f>
        <v>230</v>
      </c>
      <c r="N320" s="1004">
        <f>N321+N322</f>
        <v>0</v>
      </c>
    </row>
    <row r="321" spans="1:14" s="69" customFormat="1" ht="13.5" customHeight="1">
      <c r="A321" s="2025"/>
      <c r="B321" s="2013" t="s">
        <v>818</v>
      </c>
      <c r="C321" s="742" t="s">
        <v>1397</v>
      </c>
      <c r="D321" s="2015" t="s">
        <v>179</v>
      </c>
      <c r="E321" s="2015" t="s">
        <v>1298</v>
      </c>
      <c r="F321" s="2015" t="s">
        <v>967</v>
      </c>
      <c r="G321" s="637" t="s">
        <v>1313</v>
      </c>
      <c r="H321" s="1026" t="s">
        <v>1316</v>
      </c>
      <c r="I321" s="498">
        <f t="shared" si="21"/>
        <v>199</v>
      </c>
      <c r="J321" s="499">
        <v>199</v>
      </c>
      <c r="K321" s="500"/>
      <c r="L321" s="498">
        <f t="shared" si="23"/>
        <v>199</v>
      </c>
      <c r="M321" s="499">
        <v>199</v>
      </c>
      <c r="N321" s="500"/>
    </row>
    <row r="322" spans="1:14" s="69" customFormat="1" ht="16.5" customHeight="1">
      <c r="A322" s="2025"/>
      <c r="B322" s="2014"/>
      <c r="C322" s="744" t="s">
        <v>1317</v>
      </c>
      <c r="D322" s="2016"/>
      <c r="E322" s="2016"/>
      <c r="F322" s="2016"/>
      <c r="G322" s="638" t="s">
        <v>1313</v>
      </c>
      <c r="H322" s="1027" t="s">
        <v>1052</v>
      </c>
      <c r="I322" s="478">
        <f t="shared" si="21"/>
        <v>31</v>
      </c>
      <c r="J322" s="479">
        <v>31</v>
      </c>
      <c r="K322" s="480"/>
      <c r="L322" s="478">
        <f t="shared" si="23"/>
        <v>31</v>
      </c>
      <c r="M322" s="479">
        <v>31</v>
      </c>
      <c r="N322" s="480"/>
    </row>
    <row r="323" spans="1:14" s="69" customFormat="1" ht="18.75" customHeight="1">
      <c r="A323" s="2025"/>
      <c r="B323" s="2019" t="s">
        <v>1318</v>
      </c>
      <c r="C323" s="2020"/>
      <c r="D323" s="981" t="s">
        <v>179</v>
      </c>
      <c r="E323" s="545" t="s">
        <v>1298</v>
      </c>
      <c r="F323" s="545" t="s">
        <v>967</v>
      </c>
      <c r="G323" s="545" t="s">
        <v>958</v>
      </c>
      <c r="H323" s="546" t="s">
        <v>1310</v>
      </c>
      <c r="I323" s="489">
        <f t="shared" si="21"/>
        <v>579.3</v>
      </c>
      <c r="J323" s="490">
        <f>J324+J325</f>
        <v>0</v>
      </c>
      <c r="K323" s="491">
        <f>K324+K325</f>
        <v>579.3</v>
      </c>
      <c r="L323" s="489">
        <f t="shared" si="23"/>
        <v>0</v>
      </c>
      <c r="M323" s="490">
        <f>M324+M325</f>
        <v>0</v>
      </c>
      <c r="N323" s="491">
        <f>N324+N325</f>
        <v>0</v>
      </c>
    </row>
    <row r="324" spans="1:14" s="69" customFormat="1" ht="21.75" customHeight="1">
      <c r="A324" s="2026"/>
      <c r="B324" s="1994" t="s">
        <v>1319</v>
      </c>
      <c r="C324" s="1995"/>
      <c r="D324" s="784" t="s">
        <v>179</v>
      </c>
      <c r="E324" s="529" t="s">
        <v>1298</v>
      </c>
      <c r="F324" s="529" t="s">
        <v>967</v>
      </c>
      <c r="G324" s="629" t="s">
        <v>1320</v>
      </c>
      <c r="H324" s="741" t="s">
        <v>1310</v>
      </c>
      <c r="I324" s="749">
        <f t="shared" si="21"/>
        <v>0</v>
      </c>
      <c r="J324" s="750"/>
      <c r="K324" s="751"/>
      <c r="L324" s="749">
        <f t="shared" si="23"/>
        <v>0</v>
      </c>
      <c r="M324" s="750"/>
      <c r="N324" s="751"/>
    </row>
    <row r="325" spans="1:14" s="69" customFormat="1" ht="22.5" customHeight="1">
      <c r="A325" s="2026"/>
      <c r="B325" s="1996" t="s">
        <v>1321</v>
      </c>
      <c r="C325" s="1997"/>
      <c r="D325" s="784" t="s">
        <v>179</v>
      </c>
      <c r="E325" s="529" t="s">
        <v>1298</v>
      </c>
      <c r="F325" s="529" t="s">
        <v>967</v>
      </c>
      <c r="G325" s="484" t="s">
        <v>1322</v>
      </c>
      <c r="H325" s="524" t="s">
        <v>1310</v>
      </c>
      <c r="I325" s="507">
        <f t="shared" si="21"/>
        <v>579.3</v>
      </c>
      <c r="J325" s="508"/>
      <c r="K325" s="509">
        <v>579.3</v>
      </c>
      <c r="L325" s="507">
        <f t="shared" si="23"/>
        <v>0</v>
      </c>
      <c r="M325" s="508"/>
      <c r="N325" s="509"/>
    </row>
    <row r="326" spans="1:14" s="69" customFormat="1" ht="22.5" customHeight="1">
      <c r="A326" s="1998" t="s">
        <v>1323</v>
      </c>
      <c r="B326" s="1966"/>
      <c r="C326" s="1967"/>
      <c r="D326" s="1014" t="s">
        <v>179</v>
      </c>
      <c r="E326" s="586" t="s">
        <v>1298</v>
      </c>
      <c r="F326" s="585" t="s">
        <v>985</v>
      </c>
      <c r="G326" s="585" t="s">
        <v>958</v>
      </c>
      <c r="H326" s="586" t="s">
        <v>167</v>
      </c>
      <c r="I326" s="1016">
        <f t="shared" si="21"/>
        <v>22762.999999999996</v>
      </c>
      <c r="J326" s="1017">
        <f>J327+J328+J332+J333+J336+J337+J338</f>
        <v>0</v>
      </c>
      <c r="K326" s="1018">
        <f>K327+K328+K332+K333+K336+K337+K338</f>
        <v>22762.999999999996</v>
      </c>
      <c r="L326" s="1016">
        <f t="shared" si="23"/>
        <v>22772.999999999996</v>
      </c>
      <c r="M326" s="1017">
        <f>M327+M328+M332+M333+M336+M337+M338</f>
        <v>0</v>
      </c>
      <c r="N326" s="1018">
        <f>N327+N328+N332+N333+N336+N337+N338</f>
        <v>22772.999999999996</v>
      </c>
    </row>
    <row r="327" spans="1:14" s="69" customFormat="1" ht="24" customHeight="1">
      <c r="A327" s="1999" t="s">
        <v>1011</v>
      </c>
      <c r="B327" s="2002" t="s">
        <v>1324</v>
      </c>
      <c r="C327" s="2003"/>
      <c r="D327" s="2004" t="s">
        <v>179</v>
      </c>
      <c r="E327" s="1913" t="s">
        <v>1298</v>
      </c>
      <c r="F327" s="1913" t="s">
        <v>985</v>
      </c>
      <c r="G327" s="465" t="s">
        <v>1325</v>
      </c>
      <c r="H327" s="769" t="s">
        <v>1302</v>
      </c>
      <c r="I327" s="471">
        <f t="shared" si="21"/>
        <v>163.4</v>
      </c>
      <c r="J327" s="472"/>
      <c r="K327" s="473">
        <v>163.4</v>
      </c>
      <c r="L327" s="471">
        <f t="shared" si="23"/>
        <v>173.4</v>
      </c>
      <c r="M327" s="472"/>
      <c r="N327" s="473">
        <v>173.4</v>
      </c>
    </row>
    <row r="328" spans="1:14" s="69" customFormat="1" ht="33.75" customHeight="1">
      <c r="A328" s="2000"/>
      <c r="B328" s="1987" t="s">
        <v>863</v>
      </c>
      <c r="C328" s="1988"/>
      <c r="D328" s="2005"/>
      <c r="E328" s="1985"/>
      <c r="F328" s="1985"/>
      <c r="G328" s="957" t="s">
        <v>958</v>
      </c>
      <c r="H328" s="958" t="s">
        <v>167</v>
      </c>
      <c r="I328" s="959">
        <f t="shared" si="21"/>
        <v>8588.1</v>
      </c>
      <c r="J328" s="960">
        <f>J329+J330+J331</f>
        <v>0</v>
      </c>
      <c r="K328" s="961">
        <f>K329+K330+K331</f>
        <v>8588.1</v>
      </c>
      <c r="L328" s="959">
        <f t="shared" si="23"/>
        <v>8588.1</v>
      </c>
      <c r="M328" s="960">
        <f>M329+M330+M331</f>
        <v>0</v>
      </c>
      <c r="N328" s="961">
        <f>N329+N330+N331</f>
        <v>8588.1</v>
      </c>
    </row>
    <row r="329" spans="1:14" s="69" customFormat="1" ht="12.75" customHeight="1">
      <c r="A329" s="2000"/>
      <c r="B329" s="1989" t="s">
        <v>818</v>
      </c>
      <c r="C329" s="1030" t="s">
        <v>1326</v>
      </c>
      <c r="D329" s="2005"/>
      <c r="E329" s="1985"/>
      <c r="F329" s="1985"/>
      <c r="G329" s="1978" t="s">
        <v>1327</v>
      </c>
      <c r="H329" s="1991" t="s">
        <v>1328</v>
      </c>
      <c r="I329" s="494">
        <f t="shared" si="21"/>
        <v>0</v>
      </c>
      <c r="J329" s="495"/>
      <c r="K329" s="496"/>
      <c r="L329" s="494">
        <f t="shared" si="23"/>
        <v>0</v>
      </c>
      <c r="M329" s="495"/>
      <c r="N329" s="496"/>
    </row>
    <row r="330" spans="1:14" s="69" customFormat="1" ht="13.5" customHeight="1" hidden="1">
      <c r="A330" s="2000"/>
      <c r="B330" s="1989"/>
      <c r="C330" s="1030" t="s">
        <v>1329</v>
      </c>
      <c r="D330" s="2005"/>
      <c r="E330" s="1985"/>
      <c r="F330" s="1985"/>
      <c r="G330" s="1990"/>
      <c r="H330" s="1992"/>
      <c r="I330" s="494">
        <f t="shared" si="21"/>
        <v>0</v>
      </c>
      <c r="J330" s="495"/>
      <c r="K330" s="496"/>
      <c r="L330" s="494">
        <f t="shared" si="23"/>
        <v>0</v>
      </c>
      <c r="M330" s="495"/>
      <c r="N330" s="496"/>
    </row>
    <row r="331" spans="1:14" s="69" customFormat="1" ht="15.75" customHeight="1">
      <c r="A331" s="2000"/>
      <c r="B331" s="1989"/>
      <c r="C331" s="913" t="s">
        <v>1330</v>
      </c>
      <c r="D331" s="2005"/>
      <c r="E331" s="1985"/>
      <c r="F331" s="1985"/>
      <c r="G331" s="954" t="s">
        <v>1331</v>
      </c>
      <c r="H331" s="1993"/>
      <c r="I331" s="478">
        <f t="shared" si="21"/>
        <v>8588.1</v>
      </c>
      <c r="J331" s="479"/>
      <c r="K331" s="480">
        <v>8588.1</v>
      </c>
      <c r="L331" s="478">
        <f t="shared" si="23"/>
        <v>8588.1</v>
      </c>
      <c r="M331" s="479"/>
      <c r="N331" s="480">
        <v>8588.1</v>
      </c>
    </row>
    <row r="332" spans="1:14" s="69" customFormat="1" ht="36" customHeight="1">
      <c r="A332" s="2000"/>
      <c r="B332" s="1943" t="s">
        <v>861</v>
      </c>
      <c r="C332" s="1944"/>
      <c r="D332" s="2006"/>
      <c r="E332" s="1986"/>
      <c r="F332" s="1986"/>
      <c r="G332" s="484" t="s">
        <v>1332</v>
      </c>
      <c r="H332" s="524" t="s">
        <v>1316</v>
      </c>
      <c r="I332" s="507">
        <f t="shared" si="21"/>
        <v>8841.3</v>
      </c>
      <c r="J332" s="508"/>
      <c r="K332" s="509">
        <v>8841.3</v>
      </c>
      <c r="L332" s="507">
        <f t="shared" si="23"/>
        <v>8841.3</v>
      </c>
      <c r="M332" s="508"/>
      <c r="N332" s="509">
        <v>8841.3</v>
      </c>
    </row>
    <row r="333" spans="1:14" s="69" customFormat="1" ht="24" customHeight="1">
      <c r="A333" s="2000"/>
      <c r="B333" s="2007" t="s">
        <v>859</v>
      </c>
      <c r="C333" s="2008"/>
      <c r="D333" s="1031" t="s">
        <v>179</v>
      </c>
      <c r="E333" s="528">
        <v>10</v>
      </c>
      <c r="F333" s="528" t="s">
        <v>985</v>
      </c>
      <c r="G333" s="709" t="s">
        <v>1333</v>
      </c>
      <c r="H333" s="710" t="s">
        <v>167</v>
      </c>
      <c r="I333" s="525">
        <f t="shared" si="21"/>
        <v>4859.4</v>
      </c>
      <c r="J333" s="526">
        <f>J334+J335</f>
        <v>0</v>
      </c>
      <c r="K333" s="527">
        <f>K334+K335</f>
        <v>4859.4</v>
      </c>
      <c r="L333" s="525">
        <f t="shared" si="23"/>
        <v>4859.4</v>
      </c>
      <c r="M333" s="526">
        <f>M334+M335</f>
        <v>0</v>
      </c>
      <c r="N333" s="527">
        <f>N334+N335</f>
        <v>4859.4</v>
      </c>
    </row>
    <row r="334" spans="1:14" s="69" customFormat="1" ht="13.5" customHeight="1">
      <c r="A334" s="2000"/>
      <c r="B334" s="2009" t="s">
        <v>818</v>
      </c>
      <c r="C334" s="550" t="s">
        <v>1334</v>
      </c>
      <c r="D334" s="2011" t="s">
        <v>179</v>
      </c>
      <c r="E334" s="1978">
        <v>10</v>
      </c>
      <c r="F334" s="1978" t="s">
        <v>985</v>
      </c>
      <c r="G334" s="1978" t="s">
        <v>1333</v>
      </c>
      <c r="H334" s="714" t="s">
        <v>1302</v>
      </c>
      <c r="I334" s="498">
        <f t="shared" si="21"/>
        <v>4400</v>
      </c>
      <c r="J334" s="499"/>
      <c r="K334" s="500">
        <v>4400</v>
      </c>
      <c r="L334" s="498">
        <f t="shared" si="23"/>
        <v>4400</v>
      </c>
      <c r="M334" s="499"/>
      <c r="N334" s="500">
        <v>4400</v>
      </c>
    </row>
    <row r="335" spans="1:14" s="69" customFormat="1" ht="15" customHeight="1">
      <c r="A335" s="2000"/>
      <c r="B335" s="2010"/>
      <c r="C335" s="943" t="s">
        <v>1335</v>
      </c>
      <c r="D335" s="2012"/>
      <c r="E335" s="1979"/>
      <c r="F335" s="1979"/>
      <c r="G335" s="1980"/>
      <c r="H335" s="542" t="s">
        <v>1052</v>
      </c>
      <c r="I335" s="478">
        <f t="shared" si="21"/>
        <v>459.4</v>
      </c>
      <c r="J335" s="479"/>
      <c r="K335" s="480">
        <v>459.4</v>
      </c>
      <c r="L335" s="478">
        <f t="shared" si="23"/>
        <v>459.4</v>
      </c>
      <c r="M335" s="479"/>
      <c r="N335" s="480">
        <v>459.4</v>
      </c>
    </row>
    <row r="336" spans="1:14" s="69" customFormat="1" ht="23.25" customHeight="1">
      <c r="A336" s="2000"/>
      <c r="B336" s="1943" t="s">
        <v>1336</v>
      </c>
      <c r="C336" s="1981"/>
      <c r="D336" s="1032">
        <v>892</v>
      </c>
      <c r="E336" s="591">
        <v>10</v>
      </c>
      <c r="F336" s="591" t="s">
        <v>985</v>
      </c>
      <c r="G336" s="484" t="s">
        <v>1337</v>
      </c>
      <c r="H336" s="763" t="s">
        <v>1316</v>
      </c>
      <c r="I336" s="507">
        <f t="shared" si="21"/>
        <v>10.8</v>
      </c>
      <c r="J336" s="508"/>
      <c r="K336" s="509">
        <v>10.8</v>
      </c>
      <c r="L336" s="507">
        <f t="shared" si="23"/>
        <v>10.8</v>
      </c>
      <c r="M336" s="508"/>
      <c r="N336" s="509">
        <v>10.8</v>
      </c>
    </row>
    <row r="337" spans="1:14" s="69" customFormat="1" ht="35.25" customHeight="1">
      <c r="A337" s="2000"/>
      <c r="B337" s="1982" t="s">
        <v>857</v>
      </c>
      <c r="C337" s="1983"/>
      <c r="D337" s="963">
        <v>892</v>
      </c>
      <c r="E337" s="718" t="s">
        <v>1298</v>
      </c>
      <c r="F337" s="718" t="s">
        <v>985</v>
      </c>
      <c r="G337" s="484" t="s">
        <v>1338</v>
      </c>
      <c r="H337" s="763" t="s">
        <v>1316</v>
      </c>
      <c r="I337" s="507">
        <f t="shared" si="21"/>
        <v>50</v>
      </c>
      <c r="J337" s="508"/>
      <c r="K337" s="509">
        <v>50</v>
      </c>
      <c r="L337" s="507">
        <f t="shared" si="23"/>
        <v>50</v>
      </c>
      <c r="M337" s="508"/>
      <c r="N337" s="509">
        <v>50</v>
      </c>
    </row>
    <row r="338" spans="1:14" s="69" customFormat="1" ht="24.75" customHeight="1">
      <c r="A338" s="2001"/>
      <c r="B338" s="1943" t="s">
        <v>1398</v>
      </c>
      <c r="C338" s="1984"/>
      <c r="D338" s="551">
        <v>892</v>
      </c>
      <c r="E338" s="866">
        <v>10</v>
      </c>
      <c r="F338" s="591" t="s">
        <v>985</v>
      </c>
      <c r="G338" s="484" t="s">
        <v>1339</v>
      </c>
      <c r="H338" s="763" t="s">
        <v>1316</v>
      </c>
      <c r="I338" s="507">
        <f t="shared" si="21"/>
        <v>250</v>
      </c>
      <c r="J338" s="508"/>
      <c r="K338" s="509">
        <v>250</v>
      </c>
      <c r="L338" s="507">
        <f t="shared" si="23"/>
        <v>250</v>
      </c>
      <c r="M338" s="508"/>
      <c r="N338" s="509">
        <v>250</v>
      </c>
    </row>
    <row r="339" spans="1:14" s="69" customFormat="1" ht="15.75" customHeight="1">
      <c r="A339" s="1965" t="s">
        <v>1340</v>
      </c>
      <c r="B339" s="1966"/>
      <c r="C339" s="1967"/>
      <c r="D339" s="1014" t="s">
        <v>179</v>
      </c>
      <c r="E339" s="586" t="s">
        <v>1298</v>
      </c>
      <c r="F339" s="586" t="s">
        <v>993</v>
      </c>
      <c r="G339" s="585" t="s">
        <v>958</v>
      </c>
      <c r="H339" s="586" t="s">
        <v>167</v>
      </c>
      <c r="I339" s="1016">
        <f t="shared" si="21"/>
        <v>2188.4</v>
      </c>
      <c r="J339" s="1017">
        <f>J340</f>
        <v>0</v>
      </c>
      <c r="K339" s="1018">
        <f>K340</f>
        <v>2188.4</v>
      </c>
      <c r="L339" s="1016">
        <f t="shared" si="23"/>
        <v>2188.4</v>
      </c>
      <c r="M339" s="1017">
        <f>M340</f>
        <v>0</v>
      </c>
      <c r="N339" s="1018">
        <f>N340</f>
        <v>2188.4</v>
      </c>
    </row>
    <row r="340" spans="1:14" s="69" customFormat="1" ht="15" customHeight="1">
      <c r="A340" s="1947" t="s">
        <v>1011</v>
      </c>
      <c r="B340" s="1970" t="s">
        <v>855</v>
      </c>
      <c r="C340" s="1971"/>
      <c r="D340" s="590">
        <v>892</v>
      </c>
      <c r="E340" s="590">
        <v>10</v>
      </c>
      <c r="F340" s="590" t="s">
        <v>993</v>
      </c>
      <c r="G340" s="465" t="s">
        <v>1341</v>
      </c>
      <c r="H340" s="615" t="s">
        <v>167</v>
      </c>
      <c r="I340" s="538">
        <f t="shared" si="21"/>
        <v>2188.4</v>
      </c>
      <c r="J340" s="539">
        <f>J341+J342+J343+J344</f>
        <v>0</v>
      </c>
      <c r="K340" s="540">
        <f>K341+K342+K343+K344</f>
        <v>2188.4</v>
      </c>
      <c r="L340" s="538">
        <f t="shared" si="23"/>
        <v>2188.4</v>
      </c>
      <c r="M340" s="539">
        <f>M341+M342+M343+M344</f>
        <v>0</v>
      </c>
      <c r="N340" s="540">
        <f>N341+N342+N343+N344</f>
        <v>2188.4</v>
      </c>
    </row>
    <row r="341" spans="1:14" s="69" customFormat="1" ht="16.5" customHeight="1">
      <c r="A341" s="1968"/>
      <c r="B341" s="1972" t="s">
        <v>818</v>
      </c>
      <c r="C341" s="1975" t="s">
        <v>964</v>
      </c>
      <c r="D341" s="1956" t="s">
        <v>179</v>
      </c>
      <c r="E341" s="1956" t="s">
        <v>1298</v>
      </c>
      <c r="F341" s="1956" t="s">
        <v>993</v>
      </c>
      <c r="G341" s="1959" t="s">
        <v>1341</v>
      </c>
      <c r="H341" s="466" t="s">
        <v>965</v>
      </c>
      <c r="I341" s="471">
        <f t="shared" si="21"/>
        <v>1370</v>
      </c>
      <c r="J341" s="472"/>
      <c r="K341" s="473">
        <v>1370</v>
      </c>
      <c r="L341" s="471">
        <f t="shared" si="23"/>
        <v>1370</v>
      </c>
      <c r="M341" s="472"/>
      <c r="N341" s="473">
        <v>1370</v>
      </c>
    </row>
    <row r="342" spans="1:14" s="69" customFormat="1" ht="12.75" customHeight="1">
      <c r="A342" s="1968"/>
      <c r="B342" s="1973"/>
      <c r="C342" s="1976"/>
      <c r="D342" s="1957"/>
      <c r="E342" s="1957"/>
      <c r="F342" s="1957"/>
      <c r="G342" s="1960"/>
      <c r="H342" s="497" t="s">
        <v>971</v>
      </c>
      <c r="I342" s="498">
        <f t="shared" si="21"/>
        <v>7</v>
      </c>
      <c r="J342" s="499"/>
      <c r="K342" s="500">
        <v>7</v>
      </c>
      <c r="L342" s="498">
        <f t="shared" si="23"/>
        <v>7</v>
      </c>
      <c r="M342" s="499"/>
      <c r="N342" s="500">
        <v>7</v>
      </c>
    </row>
    <row r="343" spans="1:14" s="69" customFormat="1" ht="12.75" customHeight="1">
      <c r="A343" s="1968"/>
      <c r="B343" s="1973"/>
      <c r="C343" s="1977"/>
      <c r="D343" s="1957"/>
      <c r="E343" s="1957"/>
      <c r="F343" s="1957"/>
      <c r="G343" s="1960"/>
      <c r="H343" s="497" t="s">
        <v>966</v>
      </c>
      <c r="I343" s="498">
        <f t="shared" si="21"/>
        <v>405</v>
      </c>
      <c r="J343" s="499"/>
      <c r="K343" s="500">
        <v>405</v>
      </c>
      <c r="L343" s="498">
        <f t="shared" si="23"/>
        <v>405</v>
      </c>
      <c r="M343" s="499"/>
      <c r="N343" s="500">
        <v>405</v>
      </c>
    </row>
    <row r="344" spans="1:14" s="69" customFormat="1" ht="12" customHeight="1" thickBot="1">
      <c r="A344" s="1969"/>
      <c r="B344" s="1974"/>
      <c r="C344" s="1033" t="s">
        <v>972</v>
      </c>
      <c r="D344" s="1958"/>
      <c r="E344" s="1958"/>
      <c r="F344" s="1958"/>
      <c r="G344" s="1961"/>
      <c r="H344" s="1034" t="s">
        <v>973</v>
      </c>
      <c r="I344" s="810">
        <f t="shared" si="21"/>
        <v>406.4</v>
      </c>
      <c r="J344" s="811"/>
      <c r="K344" s="680">
        <v>406.4</v>
      </c>
      <c r="L344" s="810">
        <f t="shared" si="23"/>
        <v>406.4</v>
      </c>
      <c r="M344" s="811"/>
      <c r="N344" s="680">
        <v>406.4</v>
      </c>
    </row>
    <row r="345" spans="1:14" s="69" customFormat="1" ht="7.5" customHeight="1" hidden="1">
      <c r="A345" s="1035"/>
      <c r="B345" s="1036"/>
      <c r="C345" s="1037"/>
      <c r="D345" s="599"/>
      <c r="E345" s="599"/>
      <c r="F345" s="599"/>
      <c r="G345" s="569"/>
      <c r="H345" s="569"/>
      <c r="I345" s="570"/>
      <c r="J345" s="570"/>
      <c r="K345" s="570"/>
      <c r="L345" s="570"/>
      <c r="M345" s="570"/>
      <c r="N345" s="570"/>
    </row>
    <row r="346" spans="1:14" s="69" customFormat="1" ht="4.5" customHeight="1" hidden="1">
      <c r="A346" s="1038"/>
      <c r="B346" s="664"/>
      <c r="C346" s="1039"/>
      <c r="D346" s="800"/>
      <c r="E346" s="800"/>
      <c r="F346" s="800"/>
      <c r="G346" s="575"/>
      <c r="H346" s="575"/>
      <c r="I346" s="576"/>
      <c r="J346" s="576"/>
      <c r="K346" s="576"/>
      <c r="L346" s="576"/>
      <c r="M346" s="576"/>
      <c r="N346" s="576"/>
    </row>
    <row r="347" spans="1:14" s="69" customFormat="1" ht="19.5" customHeight="1" thickBot="1">
      <c r="A347" s="1915" t="s">
        <v>1342</v>
      </c>
      <c r="B347" s="1916"/>
      <c r="C347" s="1917"/>
      <c r="D347" s="447" t="s">
        <v>179</v>
      </c>
      <c r="E347" s="948" t="s">
        <v>1006</v>
      </c>
      <c r="F347" s="948" t="s">
        <v>957</v>
      </c>
      <c r="G347" s="603" t="s">
        <v>958</v>
      </c>
      <c r="H347" s="604" t="s">
        <v>167</v>
      </c>
      <c r="I347" s="452">
        <f aca="true" t="shared" si="24" ref="I347:I370">J347+K347</f>
        <v>544</v>
      </c>
      <c r="J347" s="453">
        <f>J349+J358</f>
        <v>544</v>
      </c>
      <c r="K347" s="454">
        <f>K349+K358</f>
        <v>0</v>
      </c>
      <c r="L347" s="452">
        <f aca="true" t="shared" si="25" ref="L347:L367">M347+N347</f>
        <v>544</v>
      </c>
      <c r="M347" s="453">
        <f>M349+M358</f>
        <v>544</v>
      </c>
      <c r="N347" s="454">
        <f>N349+N358</f>
        <v>0</v>
      </c>
    </row>
    <row r="348" spans="1:14" s="69" customFormat="1" ht="12" customHeight="1">
      <c r="A348" s="1924" t="s">
        <v>959</v>
      </c>
      <c r="B348" s="1925"/>
      <c r="C348" s="1926"/>
      <c r="D348" s="455"/>
      <c r="E348" s="456"/>
      <c r="F348" s="457"/>
      <c r="G348" s="458"/>
      <c r="H348" s="1041"/>
      <c r="I348" s="460">
        <f t="shared" si="24"/>
        <v>0.0016217843801891883</v>
      </c>
      <c r="J348" s="461">
        <f>J347/J370</f>
        <v>0.0016217843801891883</v>
      </c>
      <c r="K348" s="462">
        <f>K347/K370</f>
        <v>0</v>
      </c>
      <c r="L348" s="460">
        <f t="shared" si="25"/>
        <v>0.0015676736472330847</v>
      </c>
      <c r="M348" s="461">
        <f>M347/M370</f>
        <v>0.0015676736472330847</v>
      </c>
      <c r="N348" s="462">
        <f>N347/N370</f>
        <v>0</v>
      </c>
    </row>
    <row r="349" spans="1:14" s="69" customFormat="1" ht="15.75" customHeight="1">
      <c r="A349" s="1927" t="s">
        <v>1343</v>
      </c>
      <c r="B349" s="1928"/>
      <c r="C349" s="1929"/>
      <c r="D349" s="1042" t="s">
        <v>179</v>
      </c>
      <c r="E349" s="1043" t="s">
        <v>1006</v>
      </c>
      <c r="F349" s="1043" t="s">
        <v>956</v>
      </c>
      <c r="G349" s="1044" t="s">
        <v>958</v>
      </c>
      <c r="H349" s="1045" t="s">
        <v>167</v>
      </c>
      <c r="I349" s="1046">
        <f t="shared" si="24"/>
        <v>544</v>
      </c>
      <c r="J349" s="1047">
        <f>J351</f>
        <v>544</v>
      </c>
      <c r="K349" s="1048">
        <f>K351</f>
        <v>0</v>
      </c>
      <c r="L349" s="1046">
        <f t="shared" si="25"/>
        <v>544</v>
      </c>
      <c r="M349" s="1047">
        <f>M351</f>
        <v>544</v>
      </c>
      <c r="N349" s="1048">
        <f>N351</f>
        <v>0</v>
      </c>
    </row>
    <row r="350" spans="1:14" s="69" customFormat="1" ht="15.75" customHeight="1">
      <c r="A350" s="1947" t="s">
        <v>818</v>
      </c>
      <c r="B350" s="1950" t="s">
        <v>1344</v>
      </c>
      <c r="C350" s="1951"/>
      <c r="D350" s="1049" t="s">
        <v>179</v>
      </c>
      <c r="E350" s="1050" t="s">
        <v>1006</v>
      </c>
      <c r="F350" s="1050" t="s">
        <v>956</v>
      </c>
      <c r="G350" s="1049" t="s">
        <v>958</v>
      </c>
      <c r="H350" s="1051" t="s">
        <v>167</v>
      </c>
      <c r="I350" s="1052">
        <f t="shared" si="24"/>
        <v>1088</v>
      </c>
      <c r="J350" s="1053">
        <f>J351+J353+J354</f>
        <v>1088</v>
      </c>
      <c r="K350" s="1054">
        <f>K351+K353+K354</f>
        <v>0</v>
      </c>
      <c r="L350" s="1052">
        <f t="shared" si="25"/>
        <v>1088</v>
      </c>
      <c r="M350" s="1053">
        <f>M351+M353+M354</f>
        <v>1088</v>
      </c>
      <c r="N350" s="1054">
        <f>N351+N353+N354</f>
        <v>0</v>
      </c>
    </row>
    <row r="351" spans="1:14" s="69" customFormat="1" ht="24" customHeight="1">
      <c r="A351" s="1948"/>
      <c r="B351" s="1952" t="s">
        <v>1345</v>
      </c>
      <c r="C351" s="1952"/>
      <c r="D351" s="1055" t="s">
        <v>179</v>
      </c>
      <c r="E351" s="1056" t="s">
        <v>1006</v>
      </c>
      <c r="F351" s="1056" t="s">
        <v>956</v>
      </c>
      <c r="G351" s="1055" t="s">
        <v>1346</v>
      </c>
      <c r="H351" s="1051" t="s">
        <v>167</v>
      </c>
      <c r="I351" s="1052">
        <f t="shared" si="24"/>
        <v>544</v>
      </c>
      <c r="J351" s="1053">
        <f>J352+J355</f>
        <v>544</v>
      </c>
      <c r="K351" s="1054">
        <f>K352+K355</f>
        <v>0</v>
      </c>
      <c r="L351" s="1052">
        <f t="shared" si="25"/>
        <v>544</v>
      </c>
      <c r="M351" s="1053">
        <f>M352+M355</f>
        <v>544</v>
      </c>
      <c r="N351" s="1054">
        <f>N352+N355</f>
        <v>0</v>
      </c>
    </row>
    <row r="352" spans="1:14" s="69" customFormat="1" ht="18" customHeight="1">
      <c r="A352" s="1948"/>
      <c r="B352" s="1953" t="s">
        <v>994</v>
      </c>
      <c r="C352" s="1057" t="s">
        <v>1347</v>
      </c>
      <c r="D352" s="465" t="s">
        <v>179</v>
      </c>
      <c r="E352" s="465" t="s">
        <v>1006</v>
      </c>
      <c r="F352" s="465" t="s">
        <v>956</v>
      </c>
      <c r="G352" s="1058" t="s">
        <v>1348</v>
      </c>
      <c r="H352" s="1059" t="s">
        <v>167</v>
      </c>
      <c r="I352" s="780">
        <f t="shared" si="24"/>
        <v>544</v>
      </c>
      <c r="J352" s="781">
        <f>J353+J354</f>
        <v>544</v>
      </c>
      <c r="K352" s="663">
        <f>K353+K354</f>
        <v>0</v>
      </c>
      <c r="L352" s="780">
        <f>M352+N352</f>
        <v>544</v>
      </c>
      <c r="M352" s="781">
        <f>M353+M354</f>
        <v>544</v>
      </c>
      <c r="N352" s="663">
        <f>N353+N354</f>
        <v>0</v>
      </c>
    </row>
    <row r="353" spans="1:14" s="69" customFormat="1" ht="24.75" customHeight="1">
      <c r="A353" s="1948"/>
      <c r="B353" s="2156"/>
      <c r="C353" s="740" t="s">
        <v>1399</v>
      </c>
      <c r="D353" s="1913" t="s">
        <v>179</v>
      </c>
      <c r="E353" s="1913" t="s">
        <v>1006</v>
      </c>
      <c r="F353" s="1913" t="s">
        <v>956</v>
      </c>
      <c r="G353" s="1913" t="s">
        <v>1348</v>
      </c>
      <c r="H353" s="1060" t="s">
        <v>982</v>
      </c>
      <c r="I353" s="494">
        <f t="shared" si="24"/>
        <v>380</v>
      </c>
      <c r="J353" s="495">
        <v>380</v>
      </c>
      <c r="K353" s="496"/>
      <c r="L353" s="494">
        <f t="shared" si="25"/>
        <v>380</v>
      </c>
      <c r="M353" s="495">
        <v>380</v>
      </c>
      <c r="N353" s="496"/>
    </row>
    <row r="354" spans="1:14" s="69" customFormat="1" ht="12" customHeight="1">
      <c r="A354" s="1948"/>
      <c r="B354" s="2156"/>
      <c r="C354" s="1061" t="s">
        <v>1400</v>
      </c>
      <c r="D354" s="1937"/>
      <c r="E354" s="1937"/>
      <c r="F354" s="1937"/>
      <c r="G354" s="1938"/>
      <c r="H354" s="519" t="s">
        <v>973</v>
      </c>
      <c r="I354" s="520">
        <f t="shared" si="24"/>
        <v>164</v>
      </c>
      <c r="J354" s="521">
        <v>164</v>
      </c>
      <c r="K354" s="522"/>
      <c r="L354" s="520">
        <f t="shared" si="25"/>
        <v>164</v>
      </c>
      <c r="M354" s="521">
        <v>164</v>
      </c>
      <c r="N354" s="522"/>
    </row>
    <row r="355" spans="1:14" s="69" customFormat="1" ht="18" customHeight="1" hidden="1">
      <c r="A355" s="1948"/>
      <c r="B355" s="2156"/>
      <c r="C355" s="1057" t="s">
        <v>1401</v>
      </c>
      <c r="D355" s="465" t="s">
        <v>179</v>
      </c>
      <c r="E355" s="465" t="s">
        <v>1006</v>
      </c>
      <c r="F355" s="465" t="s">
        <v>956</v>
      </c>
      <c r="G355" s="1058" t="s">
        <v>1351</v>
      </c>
      <c r="H355" s="1059" t="s">
        <v>1093</v>
      </c>
      <c r="I355" s="780">
        <f t="shared" si="24"/>
        <v>0</v>
      </c>
      <c r="J355" s="781">
        <f>J356+J357</f>
        <v>0</v>
      </c>
      <c r="K355" s="663">
        <f>K356+K357</f>
        <v>0</v>
      </c>
      <c r="L355" s="780">
        <f t="shared" si="25"/>
        <v>0</v>
      </c>
      <c r="M355" s="781">
        <f>M356+M357</f>
        <v>0</v>
      </c>
      <c r="N355" s="663">
        <f>N356+N357</f>
        <v>0</v>
      </c>
    </row>
    <row r="356" spans="1:14" s="69" customFormat="1" ht="15" customHeight="1" hidden="1">
      <c r="A356" s="1948"/>
      <c r="B356" s="2156"/>
      <c r="C356" s="1062" t="s">
        <v>1352</v>
      </c>
      <c r="D356" s="529" t="s">
        <v>179</v>
      </c>
      <c r="E356" s="529" t="s">
        <v>1006</v>
      </c>
      <c r="F356" s="529" t="s">
        <v>956</v>
      </c>
      <c r="G356" s="529" t="s">
        <v>1353</v>
      </c>
      <c r="H356" s="466" t="s">
        <v>1093</v>
      </c>
      <c r="I356" s="494">
        <f t="shared" si="24"/>
        <v>0</v>
      </c>
      <c r="J356" s="472"/>
      <c r="K356" s="473"/>
      <c r="L356" s="494">
        <f t="shared" si="25"/>
        <v>0</v>
      </c>
      <c r="M356" s="472"/>
      <c r="N356" s="473"/>
    </row>
    <row r="357" spans="1:14" s="69" customFormat="1" ht="15" customHeight="1" hidden="1">
      <c r="A357" s="1949"/>
      <c r="B357" s="2071"/>
      <c r="C357" s="365" t="s">
        <v>1354</v>
      </c>
      <c r="D357" s="638" t="s">
        <v>179</v>
      </c>
      <c r="E357" s="638" t="s">
        <v>1006</v>
      </c>
      <c r="F357" s="638" t="s">
        <v>956</v>
      </c>
      <c r="G357" s="1086" t="s">
        <v>1402</v>
      </c>
      <c r="H357" s="477" t="s">
        <v>1093</v>
      </c>
      <c r="I357" s="494">
        <f t="shared" si="24"/>
        <v>0</v>
      </c>
      <c r="J357" s="479"/>
      <c r="K357" s="480"/>
      <c r="L357" s="494">
        <f t="shared" si="25"/>
        <v>0</v>
      </c>
      <c r="M357" s="479"/>
      <c r="N357" s="480"/>
    </row>
    <row r="358" spans="1:14" s="69" customFormat="1" ht="15" customHeight="1">
      <c r="A358" s="1939" t="s">
        <v>1356</v>
      </c>
      <c r="B358" s="1940"/>
      <c r="C358" s="1940"/>
      <c r="D358" s="1063" t="s">
        <v>179</v>
      </c>
      <c r="E358" s="1064" t="s">
        <v>1006</v>
      </c>
      <c r="F358" s="1064" t="s">
        <v>961</v>
      </c>
      <c r="G358" s="1063" t="s">
        <v>958</v>
      </c>
      <c r="H358" s="1065" t="s">
        <v>167</v>
      </c>
      <c r="I358" s="1066">
        <f t="shared" si="24"/>
        <v>0</v>
      </c>
      <c r="J358" s="1067">
        <f>J359+J360</f>
        <v>0</v>
      </c>
      <c r="K358" s="1068">
        <f>K359+K360</f>
        <v>0</v>
      </c>
      <c r="L358" s="1066">
        <f t="shared" si="25"/>
        <v>0</v>
      </c>
      <c r="M358" s="1067">
        <f>M359+M360</f>
        <v>0</v>
      </c>
      <c r="N358" s="1068">
        <f>N359+N360</f>
        <v>0</v>
      </c>
    </row>
    <row r="359" spans="1:14" s="69" customFormat="1" ht="12.75" customHeight="1">
      <c r="A359" s="1941" t="s">
        <v>994</v>
      </c>
      <c r="B359" s="1943" t="s">
        <v>1188</v>
      </c>
      <c r="C359" s="1944"/>
      <c r="D359" s="484" t="s">
        <v>179</v>
      </c>
      <c r="E359" s="524" t="s">
        <v>1006</v>
      </c>
      <c r="F359" s="524" t="s">
        <v>961</v>
      </c>
      <c r="G359" s="481" t="s">
        <v>1118</v>
      </c>
      <c r="H359" s="485" t="s">
        <v>973</v>
      </c>
      <c r="I359" s="507">
        <f t="shared" si="24"/>
        <v>0</v>
      </c>
      <c r="J359" s="508"/>
      <c r="K359" s="509"/>
      <c r="L359" s="507">
        <f t="shared" si="25"/>
        <v>0</v>
      </c>
      <c r="M359" s="508"/>
      <c r="N359" s="509"/>
    </row>
    <row r="360" spans="1:14" s="69" customFormat="1" ht="12.75" customHeight="1" thickBot="1">
      <c r="A360" s="1942"/>
      <c r="B360" s="1945" t="s">
        <v>1186</v>
      </c>
      <c r="C360" s="1946"/>
      <c r="D360" s="560" t="s">
        <v>179</v>
      </c>
      <c r="E360" s="1069" t="s">
        <v>1006</v>
      </c>
      <c r="F360" s="1069" t="s">
        <v>961</v>
      </c>
      <c r="G360" s="560" t="s">
        <v>1187</v>
      </c>
      <c r="H360" s="561" t="s">
        <v>973</v>
      </c>
      <c r="I360" s="562">
        <f t="shared" si="24"/>
        <v>0</v>
      </c>
      <c r="J360" s="563"/>
      <c r="K360" s="564"/>
      <c r="L360" s="562">
        <f t="shared" si="25"/>
        <v>0</v>
      </c>
      <c r="M360" s="563"/>
      <c r="N360" s="564"/>
    </row>
    <row r="361" spans="1:14" s="69" customFormat="1" ht="20.25" customHeight="1" hidden="1">
      <c r="A361" s="1915" t="s">
        <v>1357</v>
      </c>
      <c r="B361" s="1916"/>
      <c r="C361" s="1917"/>
      <c r="D361" s="447" t="s">
        <v>179</v>
      </c>
      <c r="E361" s="948" t="s">
        <v>1107</v>
      </c>
      <c r="F361" s="948" t="s">
        <v>957</v>
      </c>
      <c r="G361" s="603" t="s">
        <v>958</v>
      </c>
      <c r="H361" s="604" t="s">
        <v>167</v>
      </c>
      <c r="I361" s="452">
        <f t="shared" si="24"/>
        <v>0</v>
      </c>
      <c r="J361" s="453">
        <f>J363</f>
        <v>0</v>
      </c>
      <c r="K361" s="454">
        <f>K363</f>
        <v>0</v>
      </c>
      <c r="L361" s="452">
        <f t="shared" si="25"/>
        <v>0</v>
      </c>
      <c r="M361" s="453">
        <f>M363</f>
        <v>0</v>
      </c>
      <c r="N361" s="454">
        <f>N363</f>
        <v>0</v>
      </c>
    </row>
    <row r="362" spans="1:14" s="69" customFormat="1" ht="13.5" customHeight="1" hidden="1">
      <c r="A362" s="1924" t="s">
        <v>959</v>
      </c>
      <c r="B362" s="1925"/>
      <c r="C362" s="1926"/>
      <c r="D362" s="455"/>
      <c r="E362" s="456"/>
      <c r="F362" s="457"/>
      <c r="G362" s="458"/>
      <c r="H362" s="1041"/>
      <c r="I362" s="460">
        <f t="shared" si="24"/>
        <v>0</v>
      </c>
      <c r="J362" s="461">
        <f>J361/J370</f>
        <v>0</v>
      </c>
      <c r="K362" s="462">
        <f>K361/K370</f>
        <v>0</v>
      </c>
      <c r="L362" s="460">
        <f t="shared" si="25"/>
        <v>0</v>
      </c>
      <c r="M362" s="461">
        <f>M361/M370</f>
        <v>0</v>
      </c>
      <c r="N362" s="462">
        <f>N361/N370</f>
        <v>0</v>
      </c>
    </row>
    <row r="363" spans="1:14" s="69" customFormat="1" ht="15.75" customHeight="1" hidden="1">
      <c r="A363" s="1927" t="s">
        <v>1358</v>
      </c>
      <c r="B363" s="1928"/>
      <c r="C363" s="1929"/>
      <c r="D363" s="1042" t="s">
        <v>179</v>
      </c>
      <c r="E363" s="1043" t="s">
        <v>1107</v>
      </c>
      <c r="F363" s="1043" t="s">
        <v>956</v>
      </c>
      <c r="G363" s="1044" t="s">
        <v>958</v>
      </c>
      <c r="H363" s="1045" t="s">
        <v>167</v>
      </c>
      <c r="I363" s="1046">
        <f t="shared" si="24"/>
        <v>0</v>
      </c>
      <c r="J363" s="1047">
        <f>J364</f>
        <v>0</v>
      </c>
      <c r="K363" s="1048">
        <f>K364</f>
        <v>0</v>
      </c>
      <c r="L363" s="1046">
        <f t="shared" si="25"/>
        <v>0</v>
      </c>
      <c r="M363" s="1047">
        <f>M364</f>
        <v>0</v>
      </c>
      <c r="N363" s="1048">
        <f>N364</f>
        <v>0</v>
      </c>
    </row>
    <row r="364" spans="1:14" s="69" customFormat="1" ht="13.5" customHeight="1" hidden="1">
      <c r="A364" s="1930" t="s">
        <v>1049</v>
      </c>
      <c r="B364" s="1933" t="s">
        <v>1359</v>
      </c>
      <c r="C364" s="1934"/>
      <c r="D364" s="1070" t="s">
        <v>179</v>
      </c>
      <c r="E364" s="633" t="s">
        <v>1107</v>
      </c>
      <c r="F364" s="633" t="s">
        <v>956</v>
      </c>
      <c r="G364" s="528" t="s">
        <v>958</v>
      </c>
      <c r="H364" s="1071" t="s">
        <v>167</v>
      </c>
      <c r="I364" s="525">
        <f t="shared" si="24"/>
        <v>0</v>
      </c>
      <c r="J364" s="526">
        <f>J365+J366</f>
        <v>0</v>
      </c>
      <c r="K364" s="527">
        <f>K365+K366</f>
        <v>0</v>
      </c>
      <c r="L364" s="525">
        <f t="shared" si="25"/>
        <v>0</v>
      </c>
      <c r="M364" s="526">
        <f>M365+M366</f>
        <v>0</v>
      </c>
      <c r="N364" s="527">
        <f>N365+N366</f>
        <v>0</v>
      </c>
    </row>
    <row r="365" spans="1:14" s="69" customFormat="1" ht="13.5" customHeight="1" hidden="1">
      <c r="A365" s="1931"/>
      <c r="B365" s="1935" t="s">
        <v>818</v>
      </c>
      <c r="C365" s="1072" t="s">
        <v>1360</v>
      </c>
      <c r="D365" s="1913" t="s">
        <v>179</v>
      </c>
      <c r="E365" s="1913" t="s">
        <v>1107</v>
      </c>
      <c r="F365" s="1913" t="s">
        <v>956</v>
      </c>
      <c r="G365" s="465" t="s">
        <v>1361</v>
      </c>
      <c r="H365" s="466" t="s">
        <v>1362</v>
      </c>
      <c r="I365" s="471">
        <f t="shared" si="24"/>
        <v>0</v>
      </c>
      <c r="J365" s="472"/>
      <c r="K365" s="473"/>
      <c r="L365" s="471">
        <f t="shared" si="25"/>
        <v>0</v>
      </c>
      <c r="M365" s="472"/>
      <c r="N365" s="473"/>
    </row>
    <row r="366" spans="1:14" s="69" customFormat="1" ht="14.25" customHeight="1" hidden="1">
      <c r="A366" s="1932"/>
      <c r="B366" s="1936"/>
      <c r="C366" s="1073" t="s">
        <v>1363</v>
      </c>
      <c r="D366" s="1914"/>
      <c r="E366" s="1914"/>
      <c r="F366" s="1914"/>
      <c r="G366" s="637" t="s">
        <v>1403</v>
      </c>
      <c r="H366" s="1074" t="s">
        <v>1365</v>
      </c>
      <c r="I366" s="810">
        <f t="shared" si="24"/>
        <v>0</v>
      </c>
      <c r="J366" s="811"/>
      <c r="K366" s="680"/>
      <c r="L366" s="810">
        <f t="shared" si="25"/>
        <v>0</v>
      </c>
      <c r="M366" s="811"/>
      <c r="N366" s="680"/>
    </row>
    <row r="367" spans="1:14" s="69" customFormat="1" ht="17.25" customHeight="1" thickBot="1">
      <c r="A367" s="1915" t="s">
        <v>1366</v>
      </c>
      <c r="B367" s="1916"/>
      <c r="C367" s="1917"/>
      <c r="D367" s="447" t="s">
        <v>179</v>
      </c>
      <c r="E367" s="948" t="s">
        <v>1010</v>
      </c>
      <c r="F367" s="948" t="s">
        <v>957</v>
      </c>
      <c r="G367" s="603" t="s">
        <v>958</v>
      </c>
      <c r="H367" s="604" t="s">
        <v>167</v>
      </c>
      <c r="I367" s="452">
        <f t="shared" si="24"/>
        <v>2169.5</v>
      </c>
      <c r="J367" s="453">
        <f>J369</f>
        <v>2169.5</v>
      </c>
      <c r="K367" s="454">
        <f>K369</f>
        <v>0</v>
      </c>
      <c r="L367" s="452">
        <f t="shared" si="25"/>
        <v>2169.5</v>
      </c>
      <c r="M367" s="453">
        <f>M369</f>
        <v>2169.5</v>
      </c>
      <c r="N367" s="454">
        <f>N369</f>
        <v>0</v>
      </c>
    </row>
    <row r="368" spans="1:14" s="69" customFormat="1" ht="12.75" customHeight="1">
      <c r="A368" s="1918" t="s">
        <v>959</v>
      </c>
      <c r="B368" s="1919"/>
      <c r="C368" s="1920"/>
      <c r="D368" s="455"/>
      <c r="E368" s="456"/>
      <c r="F368" s="457"/>
      <c r="G368" s="458"/>
      <c r="H368" s="1041"/>
      <c r="I368" s="460">
        <f t="shared" si="24"/>
        <v>0.006467759582390522</v>
      </c>
      <c r="J368" s="461">
        <f>J367/J370</f>
        <v>0.006467759582390522</v>
      </c>
      <c r="K368" s="462">
        <f>K367/K370</f>
        <v>0</v>
      </c>
      <c r="L368" s="460">
        <f>M368+N368</f>
        <v>0.006251963194250326</v>
      </c>
      <c r="M368" s="461">
        <f>M367/M370</f>
        <v>0.006251963194250326</v>
      </c>
      <c r="N368" s="462">
        <f>N367/N370</f>
        <v>0</v>
      </c>
    </row>
    <row r="369" spans="1:14" s="69" customFormat="1" ht="17.25" customHeight="1" thickBot="1">
      <c r="A369" s="1921" t="s">
        <v>1367</v>
      </c>
      <c r="B369" s="1922"/>
      <c r="C369" s="1923"/>
      <c r="D369" s="1075" t="s">
        <v>179</v>
      </c>
      <c r="E369" s="543" t="s">
        <v>1010</v>
      </c>
      <c r="F369" s="543" t="s">
        <v>956</v>
      </c>
      <c r="G369" s="476" t="s">
        <v>1368</v>
      </c>
      <c r="H369" s="512" t="s">
        <v>1369</v>
      </c>
      <c r="I369" s="772">
        <f t="shared" si="24"/>
        <v>2169.5</v>
      </c>
      <c r="J369" s="773">
        <v>2169.5</v>
      </c>
      <c r="K369" s="774"/>
      <c r="L369" s="772">
        <f>M369+N369</f>
        <v>2169.5</v>
      </c>
      <c r="M369" s="773">
        <v>2169.5</v>
      </c>
      <c r="N369" s="774"/>
    </row>
    <row r="370" spans="1:14" s="69" customFormat="1" ht="23.25" customHeight="1" thickBot="1">
      <c r="A370" s="1910" t="s">
        <v>1370</v>
      </c>
      <c r="B370" s="1911"/>
      <c r="C370" s="1912"/>
      <c r="D370" s="447" t="s">
        <v>167</v>
      </c>
      <c r="E370" s="601" t="s">
        <v>1371</v>
      </c>
      <c r="F370" s="601" t="s">
        <v>957</v>
      </c>
      <c r="G370" s="603" t="s">
        <v>958</v>
      </c>
      <c r="H370" s="604" t="s">
        <v>167</v>
      </c>
      <c r="I370" s="452">
        <f t="shared" si="24"/>
        <v>782744.3</v>
      </c>
      <c r="J370" s="453">
        <f>J13+J100+J116+J151+J204+J289+J311+J347+J361+J367</f>
        <v>335433</v>
      </c>
      <c r="K370" s="454">
        <f>K13+K100+K116+K151+K204+K289+K311+K347+K361+K367</f>
        <v>447311.30000000005</v>
      </c>
      <c r="L370" s="452">
        <f>M370+N370</f>
        <v>715533</v>
      </c>
      <c r="M370" s="453">
        <f>M13+M100+M116+M151+M204+M289+M311+M347+M361+M367</f>
        <v>347011</v>
      </c>
      <c r="N370" s="454">
        <f>N13+N100+N116+N151+N204+N289+N311+N347+N361+N367</f>
        <v>368522</v>
      </c>
    </row>
    <row r="371" spans="1:11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ht="12.75">
      <c r="A374" s="69"/>
      <c r="B374" s="69"/>
      <c r="C374" s="69"/>
      <c r="D374" s="69"/>
      <c r="E374" s="69"/>
      <c r="F374" s="69"/>
      <c r="G374" s="69"/>
      <c r="H374" s="69"/>
      <c r="I374" s="69"/>
      <c r="J374" s="321"/>
      <c r="K374" s="69"/>
    </row>
    <row r="375" spans="1:11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1:11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1:11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1:11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1:11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1:11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1:11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1:11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1:11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1:11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1:11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1:11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1:11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1:11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1:11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1:11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1:11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1:11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</row>
  </sheetData>
  <sheetProtection/>
  <mergeCells count="462">
    <mergeCell ref="L1:N1"/>
    <mergeCell ref="D2:N2"/>
    <mergeCell ref="D3:N3"/>
    <mergeCell ref="C4:N4"/>
    <mergeCell ref="C5:N5"/>
    <mergeCell ref="A7:N7"/>
    <mergeCell ref="A8:N8"/>
    <mergeCell ref="A10:C12"/>
    <mergeCell ref="D10:H10"/>
    <mergeCell ref="I10:K10"/>
    <mergeCell ref="L10:N10"/>
    <mergeCell ref="D11:D12"/>
    <mergeCell ref="E11:E12"/>
    <mergeCell ref="F11:F12"/>
    <mergeCell ref="G11:G12"/>
    <mergeCell ref="H11:H12"/>
    <mergeCell ref="I11:I12"/>
    <mergeCell ref="J11:K11"/>
    <mergeCell ref="L11:L12"/>
    <mergeCell ref="M11:N11"/>
    <mergeCell ref="A13:C13"/>
    <mergeCell ref="A14:C14"/>
    <mergeCell ref="A15:C15"/>
    <mergeCell ref="A16:B17"/>
    <mergeCell ref="C16:C17"/>
    <mergeCell ref="D16:D17"/>
    <mergeCell ref="E16:E17"/>
    <mergeCell ref="F16:F17"/>
    <mergeCell ref="G16:G17"/>
    <mergeCell ref="A18:C18"/>
    <mergeCell ref="A19:A30"/>
    <mergeCell ref="B19:C19"/>
    <mergeCell ref="D19:D25"/>
    <mergeCell ref="E19:E25"/>
    <mergeCell ref="F19:F25"/>
    <mergeCell ref="B20:B25"/>
    <mergeCell ref="C20:C22"/>
    <mergeCell ref="G20:G25"/>
    <mergeCell ref="B26:C26"/>
    <mergeCell ref="B27:B28"/>
    <mergeCell ref="C27:C28"/>
    <mergeCell ref="D27:D28"/>
    <mergeCell ref="E27:E28"/>
    <mergeCell ref="F27:F28"/>
    <mergeCell ref="G27:G28"/>
    <mergeCell ref="B29:C29"/>
    <mergeCell ref="A31:C31"/>
    <mergeCell ref="A32:B38"/>
    <mergeCell ref="C32:C34"/>
    <mergeCell ref="D32:D38"/>
    <mergeCell ref="E32:E38"/>
    <mergeCell ref="F32:F38"/>
    <mergeCell ref="G32:G38"/>
    <mergeCell ref="A39:C39"/>
    <mergeCell ref="A40:C40"/>
    <mergeCell ref="A41:A52"/>
    <mergeCell ref="B41:C41"/>
    <mergeCell ref="B42:B46"/>
    <mergeCell ref="C42:C44"/>
    <mergeCell ref="D42:D46"/>
    <mergeCell ref="E42:E46"/>
    <mergeCell ref="F42:F46"/>
    <mergeCell ref="G42:G46"/>
    <mergeCell ref="B47:C47"/>
    <mergeCell ref="B48:B52"/>
    <mergeCell ref="C48:C50"/>
    <mergeCell ref="D48:D52"/>
    <mergeCell ref="E48:E52"/>
    <mergeCell ref="F48:F52"/>
    <mergeCell ref="G48:G52"/>
    <mergeCell ref="A53:C53"/>
    <mergeCell ref="A54:A56"/>
    <mergeCell ref="B54:C54"/>
    <mergeCell ref="B55:B56"/>
    <mergeCell ref="D55:D56"/>
    <mergeCell ref="E55:E56"/>
    <mergeCell ref="F55:F56"/>
    <mergeCell ref="G55:G56"/>
    <mergeCell ref="A57:C57"/>
    <mergeCell ref="A58:C58"/>
    <mergeCell ref="A59:A97"/>
    <mergeCell ref="B59:C59"/>
    <mergeCell ref="B60:B64"/>
    <mergeCell ref="C60:C62"/>
    <mergeCell ref="B75:C75"/>
    <mergeCell ref="B76:B79"/>
    <mergeCell ref="C76:C78"/>
    <mergeCell ref="B82:B87"/>
    <mergeCell ref="D60:D64"/>
    <mergeCell ref="E60:E64"/>
    <mergeCell ref="F60:F64"/>
    <mergeCell ref="G60:G64"/>
    <mergeCell ref="B65:C65"/>
    <mergeCell ref="B66:B69"/>
    <mergeCell ref="C66:C68"/>
    <mergeCell ref="D66:D69"/>
    <mergeCell ref="E66:E69"/>
    <mergeCell ref="F66:F69"/>
    <mergeCell ref="G66:G69"/>
    <mergeCell ref="B70:C70"/>
    <mergeCell ref="B71:B74"/>
    <mergeCell ref="C71:C73"/>
    <mergeCell ref="D71:D74"/>
    <mergeCell ref="E71:E74"/>
    <mergeCell ref="F71:F74"/>
    <mergeCell ref="G71:G74"/>
    <mergeCell ref="D76:D79"/>
    <mergeCell ref="E76:E79"/>
    <mergeCell ref="F76:F79"/>
    <mergeCell ref="G76:G79"/>
    <mergeCell ref="B80:C80"/>
    <mergeCell ref="B81:C81"/>
    <mergeCell ref="D82:D87"/>
    <mergeCell ref="E82:E87"/>
    <mergeCell ref="F82:F87"/>
    <mergeCell ref="G82:G87"/>
    <mergeCell ref="B88:C88"/>
    <mergeCell ref="B89:B93"/>
    <mergeCell ref="D89:D93"/>
    <mergeCell ref="E89:E93"/>
    <mergeCell ref="F89:F93"/>
    <mergeCell ref="G89:G93"/>
    <mergeCell ref="B94:C94"/>
    <mergeCell ref="B95:C95"/>
    <mergeCell ref="B96:C96"/>
    <mergeCell ref="B97:C97"/>
    <mergeCell ref="A100:C100"/>
    <mergeCell ref="A101:C101"/>
    <mergeCell ref="A102:C102"/>
    <mergeCell ref="A103:A109"/>
    <mergeCell ref="B103:C103"/>
    <mergeCell ref="B104:B109"/>
    <mergeCell ref="C104:C106"/>
    <mergeCell ref="D104:D109"/>
    <mergeCell ref="E104:E109"/>
    <mergeCell ref="F104:F109"/>
    <mergeCell ref="G104:G109"/>
    <mergeCell ref="A110:C110"/>
    <mergeCell ref="A111:A113"/>
    <mergeCell ref="B111:C111"/>
    <mergeCell ref="D111:D113"/>
    <mergeCell ref="E111:E113"/>
    <mergeCell ref="F111:F113"/>
    <mergeCell ref="B112:C112"/>
    <mergeCell ref="B113:C113"/>
    <mergeCell ref="A116:C116"/>
    <mergeCell ref="A117:C117"/>
    <mergeCell ref="A118:C118"/>
    <mergeCell ref="A119:C119"/>
    <mergeCell ref="A120:B121"/>
    <mergeCell ref="D120:D121"/>
    <mergeCell ref="E120:E121"/>
    <mergeCell ref="F120:F121"/>
    <mergeCell ref="G120:G121"/>
    <mergeCell ref="H120:H121"/>
    <mergeCell ref="A122:A146"/>
    <mergeCell ref="B122:C122"/>
    <mergeCell ref="B123:B126"/>
    <mergeCell ref="D123:D126"/>
    <mergeCell ref="E123:E126"/>
    <mergeCell ref="F123:F126"/>
    <mergeCell ref="H123:H126"/>
    <mergeCell ref="B127:C127"/>
    <mergeCell ref="B128:B129"/>
    <mergeCell ref="D128:D129"/>
    <mergeCell ref="E128:E129"/>
    <mergeCell ref="F128:F129"/>
    <mergeCell ref="H128:H129"/>
    <mergeCell ref="B130:C130"/>
    <mergeCell ref="B131:B135"/>
    <mergeCell ref="D131:D135"/>
    <mergeCell ref="E131:E135"/>
    <mergeCell ref="F131:F135"/>
    <mergeCell ref="H131:H135"/>
    <mergeCell ref="B136:C136"/>
    <mergeCell ref="B137:B139"/>
    <mergeCell ref="D137:D139"/>
    <mergeCell ref="E137:E139"/>
    <mergeCell ref="F137:F139"/>
    <mergeCell ref="H137:H139"/>
    <mergeCell ref="B140:C140"/>
    <mergeCell ref="B141:C141"/>
    <mergeCell ref="B142:B143"/>
    <mergeCell ref="D142:D143"/>
    <mergeCell ref="E142:E143"/>
    <mergeCell ref="F142:F143"/>
    <mergeCell ref="H142:H143"/>
    <mergeCell ref="B144:C144"/>
    <mergeCell ref="B145:B146"/>
    <mergeCell ref="D145:D146"/>
    <mergeCell ref="E145:E146"/>
    <mergeCell ref="F145:F146"/>
    <mergeCell ref="H145:H146"/>
    <mergeCell ref="A147:C147"/>
    <mergeCell ref="B148:C148"/>
    <mergeCell ref="A151:C151"/>
    <mergeCell ref="A152:C152"/>
    <mergeCell ref="A153:C153"/>
    <mergeCell ref="A154:A160"/>
    <mergeCell ref="B154:C154"/>
    <mergeCell ref="B155:C155"/>
    <mergeCell ref="B156:B157"/>
    <mergeCell ref="D156:D157"/>
    <mergeCell ref="E156:E157"/>
    <mergeCell ref="F156:F157"/>
    <mergeCell ref="G156:G157"/>
    <mergeCell ref="B158:C158"/>
    <mergeCell ref="B159:B160"/>
    <mergeCell ref="D159:D160"/>
    <mergeCell ref="E159:E160"/>
    <mergeCell ref="F159:F160"/>
    <mergeCell ref="A161:C161"/>
    <mergeCell ref="A162:A164"/>
    <mergeCell ref="B162:C162"/>
    <mergeCell ref="B163:B164"/>
    <mergeCell ref="G163:G164"/>
    <mergeCell ref="A165:C165"/>
    <mergeCell ref="E167:E170"/>
    <mergeCell ref="F167:F170"/>
    <mergeCell ref="B171:C171"/>
    <mergeCell ref="B172:B173"/>
    <mergeCell ref="D172:D173"/>
    <mergeCell ref="E172:E173"/>
    <mergeCell ref="F172:F173"/>
    <mergeCell ref="B174:C174"/>
    <mergeCell ref="B175:B176"/>
    <mergeCell ref="D175:D176"/>
    <mergeCell ref="E175:E176"/>
    <mergeCell ref="F175:F176"/>
    <mergeCell ref="B177:C177"/>
    <mergeCell ref="B178:B190"/>
    <mergeCell ref="D178:D180"/>
    <mergeCell ref="E178:E180"/>
    <mergeCell ref="F178:F180"/>
    <mergeCell ref="D185:D187"/>
    <mergeCell ref="E185:E187"/>
    <mergeCell ref="F185:F187"/>
    <mergeCell ref="H185:H187"/>
    <mergeCell ref="D189:D190"/>
    <mergeCell ref="E189:E190"/>
    <mergeCell ref="F189:F190"/>
    <mergeCell ref="H189:H190"/>
    <mergeCell ref="A193:C193"/>
    <mergeCell ref="A166:A190"/>
    <mergeCell ref="B166:C166"/>
    <mergeCell ref="B167:B170"/>
    <mergeCell ref="D167:D170"/>
    <mergeCell ref="A194:A201"/>
    <mergeCell ref="B194:C194"/>
    <mergeCell ref="B195:B201"/>
    <mergeCell ref="C195:C197"/>
    <mergeCell ref="D195:D201"/>
    <mergeCell ref="E195:E201"/>
    <mergeCell ref="F195:F201"/>
    <mergeCell ref="G195:G201"/>
    <mergeCell ref="A204:C204"/>
    <mergeCell ref="A205:C205"/>
    <mergeCell ref="A206:A210"/>
    <mergeCell ref="B206:C206"/>
    <mergeCell ref="B207:C207"/>
    <mergeCell ref="B208:C208"/>
    <mergeCell ref="B209:C209"/>
    <mergeCell ref="B210:C210"/>
    <mergeCell ref="A211:C211"/>
    <mergeCell ref="A212:A215"/>
    <mergeCell ref="B212:C212"/>
    <mergeCell ref="B213:B215"/>
    <mergeCell ref="D214:D215"/>
    <mergeCell ref="E214:E215"/>
    <mergeCell ref="F214:F215"/>
    <mergeCell ref="A216:C216"/>
    <mergeCell ref="A217:A220"/>
    <mergeCell ref="B217:C217"/>
    <mergeCell ref="B219:C219"/>
    <mergeCell ref="B220:C220"/>
    <mergeCell ref="A221:C221"/>
    <mergeCell ref="A222:C222"/>
    <mergeCell ref="A223:A227"/>
    <mergeCell ref="B223:C223"/>
    <mergeCell ref="B224:B227"/>
    <mergeCell ref="D225:D226"/>
    <mergeCell ref="E225:E226"/>
    <mergeCell ref="F225:F226"/>
    <mergeCell ref="A230:C230"/>
    <mergeCell ref="A231:A241"/>
    <mergeCell ref="B231:C231"/>
    <mergeCell ref="B232:B233"/>
    <mergeCell ref="D232:D233"/>
    <mergeCell ref="E232:E233"/>
    <mergeCell ref="F232:F233"/>
    <mergeCell ref="B234:C234"/>
    <mergeCell ref="B235:B239"/>
    <mergeCell ref="D237:D239"/>
    <mergeCell ref="E237:E239"/>
    <mergeCell ref="F237:F239"/>
    <mergeCell ref="B240:C240"/>
    <mergeCell ref="B241:C241"/>
    <mergeCell ref="A242:C242"/>
    <mergeCell ref="A243:C243"/>
    <mergeCell ref="A244:A251"/>
    <mergeCell ref="B244:C244"/>
    <mergeCell ref="B245:C245"/>
    <mergeCell ref="B246:B247"/>
    <mergeCell ref="D246:D247"/>
    <mergeCell ref="E246:E247"/>
    <mergeCell ref="F246:F247"/>
    <mergeCell ref="B248:C248"/>
    <mergeCell ref="D248:D249"/>
    <mergeCell ref="E248:E249"/>
    <mergeCell ref="F248:F249"/>
    <mergeCell ref="G248:G249"/>
    <mergeCell ref="H248:H249"/>
    <mergeCell ref="B249:C249"/>
    <mergeCell ref="B250:C250"/>
    <mergeCell ref="D250:D251"/>
    <mergeCell ref="E250:E251"/>
    <mergeCell ref="F250:F251"/>
    <mergeCell ref="G250:G251"/>
    <mergeCell ref="H250:H251"/>
    <mergeCell ref="B251:C251"/>
    <mergeCell ref="A252:C252"/>
    <mergeCell ref="A253:A259"/>
    <mergeCell ref="B253:C253"/>
    <mergeCell ref="B254:B258"/>
    <mergeCell ref="D256:D258"/>
    <mergeCell ref="E256:E258"/>
    <mergeCell ref="F256:F258"/>
    <mergeCell ref="B259:C259"/>
    <mergeCell ref="A260:C260"/>
    <mergeCell ref="A261:C261"/>
    <mergeCell ref="A262:A272"/>
    <mergeCell ref="B262:C262"/>
    <mergeCell ref="B263:B265"/>
    <mergeCell ref="D263:D265"/>
    <mergeCell ref="E263:E265"/>
    <mergeCell ref="F263:F265"/>
    <mergeCell ref="B266:C266"/>
    <mergeCell ref="B267:B271"/>
    <mergeCell ref="D267:D271"/>
    <mergeCell ref="E267:E271"/>
    <mergeCell ref="F267:F271"/>
    <mergeCell ref="B272:C272"/>
    <mergeCell ref="A273:C273"/>
    <mergeCell ref="A274:A286"/>
    <mergeCell ref="B274:C274"/>
    <mergeCell ref="B275:B280"/>
    <mergeCell ref="C275:C277"/>
    <mergeCell ref="D275:D280"/>
    <mergeCell ref="B286:C286"/>
    <mergeCell ref="E275:E280"/>
    <mergeCell ref="F275:F280"/>
    <mergeCell ref="G275:G280"/>
    <mergeCell ref="B281:C281"/>
    <mergeCell ref="B282:B284"/>
    <mergeCell ref="B285:C285"/>
    <mergeCell ref="A289:C289"/>
    <mergeCell ref="A290:C290"/>
    <mergeCell ref="A291:C291"/>
    <mergeCell ref="A292:C292"/>
    <mergeCell ref="A293:A301"/>
    <mergeCell ref="B293:C293"/>
    <mergeCell ref="B294:C294"/>
    <mergeCell ref="B295:B297"/>
    <mergeCell ref="D295:D297"/>
    <mergeCell ref="E295:E297"/>
    <mergeCell ref="F295:F297"/>
    <mergeCell ref="B298:C298"/>
    <mergeCell ref="D298:D301"/>
    <mergeCell ref="E298:E301"/>
    <mergeCell ref="F298:F301"/>
    <mergeCell ref="G298:G299"/>
    <mergeCell ref="H298:H299"/>
    <mergeCell ref="B299:C299"/>
    <mergeCell ref="B300:C300"/>
    <mergeCell ref="B301:C301"/>
    <mergeCell ref="A302:C302"/>
    <mergeCell ref="A303:A308"/>
    <mergeCell ref="B303:C303"/>
    <mergeCell ref="B305:C305"/>
    <mergeCell ref="B307:C307"/>
    <mergeCell ref="B308:C308"/>
    <mergeCell ref="A311:C311"/>
    <mergeCell ref="A312:C312"/>
    <mergeCell ref="A313:C313"/>
    <mergeCell ref="A314:A315"/>
    <mergeCell ref="B314:C314"/>
    <mergeCell ref="D314:D315"/>
    <mergeCell ref="E314:E315"/>
    <mergeCell ref="F314:F315"/>
    <mergeCell ref="B315:C315"/>
    <mergeCell ref="A316:C316"/>
    <mergeCell ref="A317:A325"/>
    <mergeCell ref="B317:C317"/>
    <mergeCell ref="B318:B319"/>
    <mergeCell ref="D318:D319"/>
    <mergeCell ref="E318:E319"/>
    <mergeCell ref="F318:F319"/>
    <mergeCell ref="B320:C320"/>
    <mergeCell ref="B321:B322"/>
    <mergeCell ref="D321:D322"/>
    <mergeCell ref="E321:E322"/>
    <mergeCell ref="F321:F322"/>
    <mergeCell ref="B323:C323"/>
    <mergeCell ref="B324:C324"/>
    <mergeCell ref="B325:C325"/>
    <mergeCell ref="A326:C326"/>
    <mergeCell ref="A327:A338"/>
    <mergeCell ref="B327:C327"/>
    <mergeCell ref="D327:D332"/>
    <mergeCell ref="E327:E332"/>
    <mergeCell ref="B333:C333"/>
    <mergeCell ref="B334:B335"/>
    <mergeCell ref="D334:D335"/>
    <mergeCell ref="E334:E335"/>
    <mergeCell ref="F327:F332"/>
    <mergeCell ref="B328:C328"/>
    <mergeCell ref="B329:B331"/>
    <mergeCell ref="G329:G330"/>
    <mergeCell ref="H329:H331"/>
    <mergeCell ref="B332:C332"/>
    <mergeCell ref="F334:F335"/>
    <mergeCell ref="G334:G335"/>
    <mergeCell ref="B336:C336"/>
    <mergeCell ref="B337:C337"/>
    <mergeCell ref="B338:C338"/>
    <mergeCell ref="A339:C339"/>
    <mergeCell ref="A340:A344"/>
    <mergeCell ref="B340:C340"/>
    <mergeCell ref="B341:B344"/>
    <mergeCell ref="C341:C343"/>
    <mergeCell ref="D341:D344"/>
    <mergeCell ref="E341:E344"/>
    <mergeCell ref="F341:F344"/>
    <mergeCell ref="G341:G344"/>
    <mergeCell ref="A347:C347"/>
    <mergeCell ref="A348:C348"/>
    <mergeCell ref="A349:C349"/>
    <mergeCell ref="A350:A357"/>
    <mergeCell ref="B350:C350"/>
    <mergeCell ref="B351:C351"/>
    <mergeCell ref="B352:B357"/>
    <mergeCell ref="D353:D354"/>
    <mergeCell ref="E353:E354"/>
    <mergeCell ref="F353:F354"/>
    <mergeCell ref="G353:G354"/>
    <mergeCell ref="A358:C358"/>
    <mergeCell ref="A359:A360"/>
    <mergeCell ref="B359:C359"/>
    <mergeCell ref="B360:C360"/>
    <mergeCell ref="A361:C361"/>
    <mergeCell ref="A362:C362"/>
    <mergeCell ref="A363:C363"/>
    <mergeCell ref="A364:A366"/>
    <mergeCell ref="B364:C364"/>
    <mergeCell ref="B365:B366"/>
    <mergeCell ref="A370:C370"/>
    <mergeCell ref="D365:D366"/>
    <mergeCell ref="E365:E366"/>
    <mergeCell ref="F365:F366"/>
    <mergeCell ref="A367:C367"/>
    <mergeCell ref="A368:C368"/>
    <mergeCell ref="A369:C36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5.8515625" style="0" customWidth="1"/>
    <col min="3" max="3" width="12.140625" style="0" customWidth="1"/>
    <col min="4" max="4" width="7.8515625" style="0" customWidth="1"/>
    <col min="5" max="5" width="7.421875" style="0" customWidth="1"/>
    <col min="6" max="6" width="20.28125" style="0" customWidth="1"/>
    <col min="7" max="7" width="3.28125" style="0" customWidth="1"/>
    <col min="8" max="8" width="4.28125" style="0" customWidth="1"/>
    <col min="9" max="9" width="8.140625" style="0" customWidth="1"/>
    <col min="10" max="10" width="8.7109375" style="0" customWidth="1"/>
  </cols>
  <sheetData>
    <row r="1" spans="1:10" ht="12.75">
      <c r="A1" s="1087"/>
      <c r="B1" s="1087"/>
      <c r="C1" s="1087"/>
      <c r="D1" s="1087"/>
      <c r="E1" s="1087"/>
      <c r="F1" s="1087"/>
      <c r="G1" s="1906" t="s">
        <v>1404</v>
      </c>
      <c r="H1" s="1906"/>
      <c r="I1" s="1906"/>
      <c r="J1" s="1906"/>
    </row>
    <row r="2" spans="1:10" ht="12.75">
      <c r="A2" s="1087"/>
      <c r="B2" s="1087"/>
      <c r="C2" s="1906" t="s">
        <v>509</v>
      </c>
      <c r="D2" s="1906"/>
      <c r="E2" s="1906"/>
      <c r="F2" s="1906"/>
      <c r="G2" s="1906"/>
      <c r="H2" s="1906"/>
      <c r="I2" s="2353"/>
      <c r="J2" s="2353"/>
    </row>
    <row r="3" spans="1:10" ht="12.75">
      <c r="A3" s="1087"/>
      <c r="B3" s="1087"/>
      <c r="C3" s="1906" t="s">
        <v>1405</v>
      </c>
      <c r="D3" s="1906"/>
      <c r="E3" s="1906"/>
      <c r="F3" s="1906"/>
      <c r="G3" s="1906"/>
      <c r="H3" s="1906"/>
      <c r="I3" s="2353"/>
      <c r="J3" s="2353"/>
    </row>
    <row r="4" spans="1:10" ht="12" customHeight="1">
      <c r="A4" s="1087"/>
      <c r="B4" s="1906" t="s">
        <v>492</v>
      </c>
      <c r="C4" s="1906"/>
      <c r="D4" s="1906"/>
      <c r="E4" s="1906"/>
      <c r="F4" s="1906"/>
      <c r="G4" s="1906"/>
      <c r="H4" s="1906"/>
      <c r="I4" s="2353"/>
      <c r="J4" s="2353"/>
    </row>
    <row r="5" spans="1:10" ht="15">
      <c r="A5" s="1088"/>
      <c r="B5" s="1088"/>
      <c r="C5" s="442"/>
      <c r="D5" s="442"/>
      <c r="E5" s="442"/>
      <c r="F5" s="442"/>
      <c r="G5" s="442"/>
      <c r="H5" s="442"/>
      <c r="I5" s="442"/>
      <c r="J5" s="442"/>
    </row>
    <row r="6" spans="1:10" ht="14.25" customHeight="1">
      <c r="A6" s="1848" t="s">
        <v>1406</v>
      </c>
      <c r="B6" s="2409"/>
      <c r="C6" s="2409"/>
      <c r="D6" s="2409"/>
      <c r="E6" s="2409"/>
      <c r="F6" s="2409"/>
      <c r="G6" s="2438"/>
      <c r="H6" s="2438"/>
      <c r="I6" s="2438"/>
      <c r="J6" s="2438"/>
    </row>
    <row r="7" spans="1:10" ht="17.25" customHeight="1">
      <c r="A7" s="2439" t="s">
        <v>1407</v>
      </c>
      <c r="B7" s="2440"/>
      <c r="C7" s="2440"/>
      <c r="D7" s="2440"/>
      <c r="E7" s="2440"/>
      <c r="F7" s="2440"/>
      <c r="G7" s="2438"/>
      <c r="H7" s="2438"/>
      <c r="I7" s="2438"/>
      <c r="J7" s="2438"/>
    </row>
    <row r="8" spans="1:10" ht="15.75">
      <c r="A8" s="2408" t="s">
        <v>1408</v>
      </c>
      <c r="B8" s="2409"/>
      <c r="C8" s="2409"/>
      <c r="D8" s="2409"/>
      <c r="E8" s="2409"/>
      <c r="F8" s="2409"/>
      <c r="G8" s="2410"/>
      <c r="H8" s="2410"/>
      <c r="I8" s="2410"/>
      <c r="J8" s="2410"/>
    </row>
    <row r="9" spans="1:10" ht="13.5" thickBot="1">
      <c r="A9" s="1089"/>
      <c r="B9" s="1089"/>
      <c r="C9" s="1089"/>
      <c r="D9" s="1089"/>
      <c r="E9" s="1089"/>
      <c r="F9" s="1089"/>
      <c r="G9" s="445"/>
      <c r="H9" s="445"/>
      <c r="I9" s="2411" t="s">
        <v>1409</v>
      </c>
      <c r="J9" s="2412"/>
    </row>
    <row r="10" spans="1:10" ht="24" customHeight="1">
      <c r="A10" s="2413" t="s">
        <v>1410</v>
      </c>
      <c r="B10" s="2414"/>
      <c r="C10" s="2414"/>
      <c r="D10" s="2414"/>
      <c r="E10" s="2414"/>
      <c r="F10" s="2414"/>
      <c r="G10" s="2414"/>
      <c r="H10" s="2415"/>
      <c r="I10" s="2419" t="s">
        <v>952</v>
      </c>
      <c r="J10" s="1091" t="s">
        <v>1411</v>
      </c>
    </row>
    <row r="11" spans="1:10" ht="15.75" customHeight="1">
      <c r="A11" s="2416"/>
      <c r="B11" s="2417"/>
      <c r="C11" s="2417"/>
      <c r="D11" s="2417"/>
      <c r="E11" s="2417"/>
      <c r="F11" s="2417"/>
      <c r="G11" s="2417"/>
      <c r="H11" s="2418"/>
      <c r="I11" s="2420"/>
      <c r="J11" s="1092" t="s">
        <v>1412</v>
      </c>
    </row>
    <row r="12" spans="1:10" ht="21.75" customHeight="1">
      <c r="A12" s="2421" t="s">
        <v>1413</v>
      </c>
      <c r="B12" s="2422"/>
      <c r="C12" s="2422"/>
      <c r="D12" s="2422"/>
      <c r="E12" s="2422"/>
      <c r="F12" s="2422"/>
      <c r="G12" s="2422"/>
      <c r="H12" s="2423"/>
      <c r="I12" s="1093" t="s">
        <v>167</v>
      </c>
      <c r="J12" s="340">
        <f>J13+J14+J15+J16+J17</f>
        <v>820</v>
      </c>
    </row>
    <row r="13" spans="1:10" ht="20.25" customHeight="1">
      <c r="A13" s="2424" t="s">
        <v>1414</v>
      </c>
      <c r="B13" s="2425"/>
      <c r="C13" s="1987" t="s">
        <v>983</v>
      </c>
      <c r="D13" s="2430"/>
      <c r="E13" s="2430"/>
      <c r="F13" s="2430"/>
      <c r="G13" s="2430"/>
      <c r="H13" s="2431"/>
      <c r="I13" s="1094" t="s">
        <v>982</v>
      </c>
      <c r="J13" s="1095">
        <f>J23</f>
        <v>243</v>
      </c>
    </row>
    <row r="14" spans="1:10" ht="21.75" customHeight="1">
      <c r="A14" s="2426"/>
      <c r="B14" s="2427"/>
      <c r="C14" s="2432" t="s">
        <v>1003</v>
      </c>
      <c r="D14" s="2433"/>
      <c r="E14" s="2433"/>
      <c r="F14" s="2433"/>
      <c r="G14" s="2433"/>
      <c r="H14" s="2434"/>
      <c r="I14" s="1096" t="s">
        <v>973</v>
      </c>
      <c r="J14" s="1097">
        <f>J24+J25+J29+J31+J34+J35</f>
        <v>240</v>
      </c>
    </row>
    <row r="15" spans="1:10" ht="15" customHeight="1">
      <c r="A15" s="2426"/>
      <c r="B15" s="2427"/>
      <c r="C15" s="2435" t="s">
        <v>1019</v>
      </c>
      <c r="D15" s="2433"/>
      <c r="E15" s="2433"/>
      <c r="F15" s="2433"/>
      <c r="G15" s="2433"/>
      <c r="H15" s="2434"/>
      <c r="I15" s="1098" t="s">
        <v>1020</v>
      </c>
      <c r="J15" s="1099">
        <f>J18+J20+J21+J22+J28+J30+J32+J33</f>
        <v>292</v>
      </c>
    </row>
    <row r="16" spans="1:10" ht="14.25" customHeight="1" hidden="1">
      <c r="A16" s="2426"/>
      <c r="B16" s="2427"/>
      <c r="C16" s="2032" t="s">
        <v>1021</v>
      </c>
      <c r="D16" s="2436"/>
      <c r="E16" s="2436"/>
      <c r="F16" s="2436"/>
      <c r="G16" s="2436"/>
      <c r="H16" s="2437"/>
      <c r="I16" s="1098" t="s">
        <v>1022</v>
      </c>
      <c r="J16" s="1099"/>
    </row>
    <row r="17" spans="1:10" ht="18" customHeight="1">
      <c r="A17" s="2428"/>
      <c r="B17" s="2429"/>
      <c r="C17" s="2102" t="s">
        <v>976</v>
      </c>
      <c r="D17" s="2387"/>
      <c r="E17" s="2387"/>
      <c r="F17" s="2387"/>
      <c r="G17" s="2387"/>
      <c r="H17" s="2388"/>
      <c r="I17" s="1100" t="s">
        <v>977</v>
      </c>
      <c r="J17" s="1101">
        <f>J26</f>
        <v>45</v>
      </c>
    </row>
    <row r="18" spans="1:10" ht="18" customHeight="1">
      <c r="A18" s="2389" t="s">
        <v>1415</v>
      </c>
      <c r="B18" s="2391" t="s">
        <v>1416</v>
      </c>
      <c r="C18" s="2392" t="s">
        <v>1417</v>
      </c>
      <c r="D18" s="2394" t="s">
        <v>1418</v>
      </c>
      <c r="E18" s="2395"/>
      <c r="F18" s="2395"/>
      <c r="G18" s="2396"/>
      <c r="H18" s="2397"/>
      <c r="I18" s="1102" t="s">
        <v>1020</v>
      </c>
      <c r="J18" s="1103">
        <v>75</v>
      </c>
    </row>
    <row r="19" spans="1:10" ht="15" customHeight="1">
      <c r="A19" s="2227"/>
      <c r="B19" s="2392"/>
      <c r="C19" s="2392"/>
      <c r="D19" s="2398"/>
      <c r="E19" s="2399"/>
      <c r="F19" s="2399"/>
      <c r="G19" s="2399"/>
      <c r="H19" s="2400"/>
      <c r="I19" s="1102" t="s">
        <v>973</v>
      </c>
      <c r="J19" s="1103">
        <v>0</v>
      </c>
    </row>
    <row r="20" spans="1:10" ht="18.75" customHeight="1">
      <c r="A20" s="2227"/>
      <c r="B20" s="2392"/>
      <c r="C20" s="2393"/>
      <c r="D20" s="2401" t="s">
        <v>1419</v>
      </c>
      <c r="E20" s="2402"/>
      <c r="F20" s="2402"/>
      <c r="G20" s="2402"/>
      <c r="H20" s="2403"/>
      <c r="I20" s="1104" t="s">
        <v>1020</v>
      </c>
      <c r="J20" s="1105">
        <v>110</v>
      </c>
    </row>
    <row r="21" spans="1:10" ht="18.75" customHeight="1">
      <c r="A21" s="2227"/>
      <c r="B21" s="2392"/>
      <c r="C21" s="2391" t="s">
        <v>1420</v>
      </c>
      <c r="D21" s="2404" t="s">
        <v>1418</v>
      </c>
      <c r="E21" s="2405"/>
      <c r="F21" s="2405"/>
      <c r="G21" s="2406"/>
      <c r="H21" s="2407"/>
      <c r="I21" s="1106" t="s">
        <v>1020</v>
      </c>
      <c r="J21" s="1107">
        <v>22</v>
      </c>
    </row>
    <row r="22" spans="1:10" ht="18.75" customHeight="1">
      <c r="A22" s="2227"/>
      <c r="B22" s="2393"/>
      <c r="C22" s="2393"/>
      <c r="D22" s="2401" t="s">
        <v>1419</v>
      </c>
      <c r="E22" s="2402"/>
      <c r="F22" s="2402"/>
      <c r="G22" s="2402"/>
      <c r="H22" s="2403"/>
      <c r="I22" s="1108" t="s">
        <v>1020</v>
      </c>
      <c r="J22" s="1105">
        <v>50</v>
      </c>
    </row>
    <row r="23" spans="1:10" ht="27" customHeight="1">
      <c r="A23" s="2227"/>
      <c r="B23" s="2374" t="s">
        <v>1421</v>
      </c>
      <c r="C23" s="2373"/>
      <c r="D23" s="2373"/>
      <c r="E23" s="2373"/>
      <c r="F23" s="2373"/>
      <c r="G23" s="2373"/>
      <c r="H23" s="2368"/>
      <c r="I23" s="1109" t="s">
        <v>982</v>
      </c>
      <c r="J23" s="1110">
        <v>243</v>
      </c>
    </row>
    <row r="24" spans="1:10" ht="30.75" customHeight="1">
      <c r="A24" s="2227"/>
      <c r="B24" s="2281" t="s">
        <v>1422</v>
      </c>
      <c r="C24" s="2372"/>
      <c r="D24" s="2372"/>
      <c r="E24" s="2372"/>
      <c r="F24" s="2372"/>
      <c r="G24" s="2373"/>
      <c r="H24" s="2368"/>
      <c r="I24" s="1111" t="s">
        <v>973</v>
      </c>
      <c r="J24" s="1110">
        <v>141</v>
      </c>
    </row>
    <row r="25" spans="1:10" ht="20.25" customHeight="1">
      <c r="A25" s="2227"/>
      <c r="B25" s="2281" t="s">
        <v>1423</v>
      </c>
      <c r="C25" s="2372"/>
      <c r="D25" s="2372"/>
      <c r="E25" s="2372"/>
      <c r="F25" s="2372"/>
      <c r="G25" s="2373"/>
      <c r="H25" s="2368"/>
      <c r="I25" s="1111" t="s">
        <v>973</v>
      </c>
      <c r="J25" s="1110">
        <v>0</v>
      </c>
    </row>
    <row r="26" spans="1:10" ht="24" customHeight="1">
      <c r="A26" s="2227"/>
      <c r="B26" s="2281" t="s">
        <v>1424</v>
      </c>
      <c r="C26" s="2373"/>
      <c r="D26" s="2373"/>
      <c r="E26" s="2373"/>
      <c r="F26" s="2373"/>
      <c r="G26" s="2373"/>
      <c r="H26" s="2368"/>
      <c r="I26" s="1111" t="s">
        <v>977</v>
      </c>
      <c r="J26" s="1110">
        <v>45</v>
      </c>
    </row>
    <row r="27" spans="1:10" ht="21" customHeight="1">
      <c r="A27" s="2227"/>
      <c r="B27" s="2374" t="s">
        <v>1425</v>
      </c>
      <c r="C27" s="2373"/>
      <c r="D27" s="2373"/>
      <c r="E27" s="2373"/>
      <c r="F27" s="2373"/>
      <c r="G27" s="2373"/>
      <c r="H27" s="2368"/>
      <c r="I27" s="1112" t="s">
        <v>167</v>
      </c>
      <c r="J27" s="434">
        <f>J28+J29+J30+J31+J32+J33+J34</f>
        <v>94</v>
      </c>
    </row>
    <row r="28" spans="1:10" ht="21" customHeight="1">
      <c r="A28" s="2227"/>
      <c r="B28" s="2375" t="s">
        <v>1426</v>
      </c>
      <c r="C28" s="2378" t="s">
        <v>1427</v>
      </c>
      <c r="D28" s="2379"/>
      <c r="E28" s="2379"/>
      <c r="F28" s="2379"/>
      <c r="G28" s="2380"/>
      <c r="H28" s="2381"/>
      <c r="I28" s="1113" t="s">
        <v>1020</v>
      </c>
      <c r="J28" s="225">
        <v>14</v>
      </c>
    </row>
    <row r="29" spans="1:10" ht="19.5" customHeight="1">
      <c r="A29" s="2227"/>
      <c r="B29" s="2376"/>
      <c r="C29" s="2382"/>
      <c r="D29" s="2383"/>
      <c r="E29" s="2383"/>
      <c r="F29" s="2383"/>
      <c r="G29" s="2383"/>
      <c r="H29" s="2384"/>
      <c r="I29" s="1114" t="s">
        <v>973</v>
      </c>
      <c r="J29" s="138">
        <v>2</v>
      </c>
    </row>
    <row r="30" spans="1:10" ht="21" customHeight="1">
      <c r="A30" s="2227"/>
      <c r="B30" s="2376"/>
      <c r="C30" s="2365" t="s">
        <v>1428</v>
      </c>
      <c r="D30" s="2366"/>
      <c r="E30" s="2366"/>
      <c r="F30" s="2366"/>
      <c r="G30" s="2367"/>
      <c r="H30" s="2368"/>
      <c r="I30" s="1115" t="s">
        <v>1020</v>
      </c>
      <c r="J30" s="318">
        <v>13</v>
      </c>
    </row>
    <row r="31" spans="1:10" ht="22.5" customHeight="1">
      <c r="A31" s="2227"/>
      <c r="B31" s="2376"/>
      <c r="C31" s="2365" t="s">
        <v>1429</v>
      </c>
      <c r="D31" s="2366"/>
      <c r="E31" s="2366"/>
      <c r="F31" s="2366"/>
      <c r="G31" s="2367"/>
      <c r="H31" s="2368"/>
      <c r="I31" s="1115" t="s">
        <v>973</v>
      </c>
      <c r="J31" s="318">
        <v>50</v>
      </c>
    </row>
    <row r="32" spans="1:10" ht="25.5" customHeight="1">
      <c r="A32" s="2227"/>
      <c r="B32" s="2376"/>
      <c r="C32" s="2385" t="s">
        <v>1430</v>
      </c>
      <c r="D32" s="2386"/>
      <c r="E32" s="2386"/>
      <c r="F32" s="2386"/>
      <c r="G32" s="2367"/>
      <c r="H32" s="2368"/>
      <c r="I32" s="1115" t="s">
        <v>1020</v>
      </c>
      <c r="J32" s="318">
        <v>8</v>
      </c>
    </row>
    <row r="33" spans="1:10" ht="22.5" customHeight="1" hidden="1">
      <c r="A33" s="2227"/>
      <c r="B33" s="2376"/>
      <c r="C33" s="2385" t="s">
        <v>1431</v>
      </c>
      <c r="D33" s="2386"/>
      <c r="E33" s="2386"/>
      <c r="F33" s="2386"/>
      <c r="G33" s="2367"/>
      <c r="H33" s="2368"/>
      <c r="I33" s="1115" t="s">
        <v>1020</v>
      </c>
      <c r="J33" s="318"/>
    </row>
    <row r="34" spans="1:10" ht="21" customHeight="1">
      <c r="A34" s="2227"/>
      <c r="B34" s="2377"/>
      <c r="C34" s="2365" t="s">
        <v>1432</v>
      </c>
      <c r="D34" s="2366"/>
      <c r="E34" s="2366"/>
      <c r="F34" s="2366"/>
      <c r="G34" s="2367"/>
      <c r="H34" s="2368"/>
      <c r="I34" s="1115" t="s">
        <v>973</v>
      </c>
      <c r="J34" s="318">
        <v>7</v>
      </c>
    </row>
    <row r="35" spans="1:10" ht="24.75" customHeight="1" thickBot="1">
      <c r="A35" s="2390"/>
      <c r="B35" s="2369" t="s">
        <v>1433</v>
      </c>
      <c r="C35" s="2370"/>
      <c r="D35" s="2370"/>
      <c r="E35" s="2370"/>
      <c r="F35" s="2370"/>
      <c r="G35" s="2370"/>
      <c r="H35" s="2371"/>
      <c r="I35" s="1116" t="s">
        <v>973</v>
      </c>
      <c r="J35" s="1117">
        <v>40</v>
      </c>
    </row>
    <row r="36" spans="1:10" ht="128.25" customHeight="1">
      <c r="A36" s="686"/>
      <c r="B36" s="1118"/>
      <c r="C36" s="445"/>
      <c r="D36" s="445"/>
      <c r="E36" s="445"/>
      <c r="F36" s="445"/>
      <c r="G36" s="445"/>
      <c r="H36" s="154"/>
      <c r="I36" s="690"/>
      <c r="J36" s="690"/>
    </row>
    <row r="37" spans="1:10" ht="12.75">
      <c r="A37" s="69"/>
      <c r="B37" s="69"/>
      <c r="C37" s="69"/>
      <c r="D37" s="69"/>
      <c r="E37" s="69"/>
      <c r="F37" s="69"/>
      <c r="G37" s="69"/>
      <c r="H37" s="69"/>
      <c r="I37" s="69"/>
      <c r="J37" s="69"/>
    </row>
  </sheetData>
  <sheetProtection/>
  <mergeCells count="38">
    <mergeCell ref="C15:H15"/>
    <mergeCell ref="C16:H16"/>
    <mergeCell ref="G1:J1"/>
    <mergeCell ref="C2:J2"/>
    <mergeCell ref="C3:J3"/>
    <mergeCell ref="B4:J4"/>
    <mergeCell ref="A6:J6"/>
    <mergeCell ref="A7:J7"/>
    <mergeCell ref="D22:H22"/>
    <mergeCell ref="B23:H23"/>
    <mergeCell ref="A8:J8"/>
    <mergeCell ref="I9:J9"/>
    <mergeCell ref="A10:H11"/>
    <mergeCell ref="I10:I11"/>
    <mergeCell ref="A12:H12"/>
    <mergeCell ref="A13:B17"/>
    <mergeCell ref="C13:H13"/>
    <mergeCell ref="C14:H14"/>
    <mergeCell ref="C32:H32"/>
    <mergeCell ref="C33:H33"/>
    <mergeCell ref="C17:H17"/>
    <mergeCell ref="A18:A35"/>
    <mergeCell ref="B18:B22"/>
    <mergeCell ref="C18:C20"/>
    <mergeCell ref="D18:H19"/>
    <mergeCell ref="D20:H20"/>
    <mergeCell ref="C21:C22"/>
    <mergeCell ref="D21:H21"/>
    <mergeCell ref="C34:H34"/>
    <mergeCell ref="B35:H35"/>
    <mergeCell ref="B24:H24"/>
    <mergeCell ref="B25:H25"/>
    <mergeCell ref="B26:H26"/>
    <mergeCell ref="B27:H27"/>
    <mergeCell ref="B28:B34"/>
    <mergeCell ref="C28:H29"/>
    <mergeCell ref="C30:H30"/>
    <mergeCell ref="C31:H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2.57421875" style="0" customWidth="1"/>
    <col min="2" max="2" width="15.8515625" style="0" customWidth="1"/>
    <col min="3" max="3" width="12.140625" style="0" customWidth="1"/>
    <col min="4" max="4" width="7.8515625" style="0" customWidth="1"/>
    <col min="5" max="5" width="7.421875" style="0" customWidth="1"/>
    <col min="6" max="6" width="20.28125" style="0" customWidth="1"/>
    <col min="7" max="7" width="3.28125" style="0" customWidth="1"/>
    <col min="8" max="8" width="4.28125" style="0" customWidth="1"/>
    <col min="9" max="9" width="8.140625" style="0" customWidth="1"/>
    <col min="10" max="10" width="8.7109375" style="0" customWidth="1"/>
  </cols>
  <sheetData>
    <row r="1" spans="1:10" ht="15" customHeight="1">
      <c r="A1" s="69"/>
      <c r="B1" s="1087"/>
      <c r="C1" s="1087"/>
      <c r="D1" s="1087"/>
      <c r="E1" s="1087"/>
      <c r="F1" s="1087"/>
      <c r="G1" s="1906" t="s">
        <v>1434</v>
      </c>
      <c r="H1" s="1906"/>
      <c r="I1" s="1906"/>
      <c r="J1" s="1906"/>
    </row>
    <row r="2" spans="1:10" ht="15.75" customHeight="1">
      <c r="A2" s="69"/>
      <c r="B2" s="1087"/>
      <c r="C2" s="1906" t="s">
        <v>509</v>
      </c>
      <c r="D2" s="1906"/>
      <c r="E2" s="1906"/>
      <c r="F2" s="1906"/>
      <c r="G2" s="1906"/>
      <c r="H2" s="1906"/>
      <c r="I2" s="1906"/>
      <c r="J2" s="1906"/>
    </row>
    <row r="3" spans="1:10" ht="13.5" customHeight="1">
      <c r="A3" s="69"/>
      <c r="B3" s="1087"/>
      <c r="C3" s="1906" t="s">
        <v>1435</v>
      </c>
      <c r="D3" s="1906"/>
      <c r="E3" s="1906"/>
      <c r="F3" s="1906"/>
      <c r="G3" s="1906"/>
      <c r="H3" s="1906"/>
      <c r="I3" s="2353"/>
      <c r="J3" s="2353"/>
    </row>
    <row r="4" spans="1:10" ht="14.25" customHeight="1">
      <c r="A4" s="69"/>
      <c r="B4" s="1906" t="s">
        <v>492</v>
      </c>
      <c r="C4" s="1906"/>
      <c r="D4" s="1906"/>
      <c r="E4" s="1906"/>
      <c r="F4" s="1906"/>
      <c r="G4" s="1906"/>
      <c r="H4" s="1906"/>
      <c r="I4" s="2353"/>
      <c r="J4" s="2353"/>
    </row>
    <row r="5" spans="1:10" ht="7.5" customHeight="1">
      <c r="A5" s="1088"/>
      <c r="B5" s="1088"/>
      <c r="C5" s="442"/>
      <c r="D5" s="442"/>
      <c r="E5" s="442"/>
      <c r="F5" s="442"/>
      <c r="G5" s="442"/>
      <c r="H5" s="442"/>
      <c r="I5" s="442"/>
      <c r="J5" s="442"/>
    </row>
    <row r="6" spans="1:10" ht="15.75">
      <c r="A6" s="1848" t="s">
        <v>1406</v>
      </c>
      <c r="B6" s="2409"/>
      <c r="C6" s="2409"/>
      <c r="D6" s="2409"/>
      <c r="E6" s="2409"/>
      <c r="F6" s="2409"/>
      <c r="G6" s="2438"/>
      <c r="H6" s="2438"/>
      <c r="I6" s="2438"/>
      <c r="J6" s="2438"/>
    </row>
    <row r="7" spans="1:10" ht="15.75">
      <c r="A7" s="2439" t="s">
        <v>1407</v>
      </c>
      <c r="B7" s="2440"/>
      <c r="C7" s="2440"/>
      <c r="D7" s="2440"/>
      <c r="E7" s="2440"/>
      <c r="F7" s="2440"/>
      <c r="G7" s="2438"/>
      <c r="H7" s="2438"/>
      <c r="I7" s="2438"/>
      <c r="J7" s="2438"/>
    </row>
    <row r="8" spans="1:10" ht="15.75">
      <c r="A8" s="2408" t="s">
        <v>1436</v>
      </c>
      <c r="B8" s="2409"/>
      <c r="C8" s="2409"/>
      <c r="D8" s="2409"/>
      <c r="E8" s="2409"/>
      <c r="F8" s="2409"/>
      <c r="G8" s="2410"/>
      <c r="H8" s="2410"/>
      <c r="I8" s="2410"/>
      <c r="J8" s="2410"/>
    </row>
    <row r="9" spans="1:10" ht="13.5" thickBot="1">
      <c r="A9" s="1089"/>
      <c r="B9" s="1089"/>
      <c r="C9" s="1089"/>
      <c r="D9" s="1089"/>
      <c r="E9" s="1089"/>
      <c r="F9" s="1089"/>
      <c r="G9" s="445"/>
      <c r="H9" s="445"/>
      <c r="I9" s="2411" t="s">
        <v>1409</v>
      </c>
      <c r="J9" s="2412"/>
    </row>
    <row r="10" spans="1:10" ht="18" customHeight="1">
      <c r="A10" s="2413" t="s">
        <v>1410</v>
      </c>
      <c r="B10" s="2414"/>
      <c r="C10" s="2414"/>
      <c r="D10" s="2414"/>
      <c r="E10" s="2414"/>
      <c r="F10" s="2414"/>
      <c r="G10" s="2464"/>
      <c r="H10" s="2419" t="s">
        <v>952</v>
      </c>
      <c r="I10" s="2466" t="s">
        <v>1374</v>
      </c>
      <c r="J10" s="2467"/>
    </row>
    <row r="11" spans="1:10" ht="20.25" customHeight="1">
      <c r="A11" s="2416"/>
      <c r="B11" s="2417"/>
      <c r="C11" s="2417"/>
      <c r="D11" s="2417"/>
      <c r="E11" s="2417"/>
      <c r="F11" s="2417"/>
      <c r="G11" s="2465"/>
      <c r="H11" s="2420"/>
      <c r="I11" s="1119" t="s">
        <v>1375</v>
      </c>
      <c r="J11" s="1120" t="s">
        <v>1376</v>
      </c>
    </row>
    <row r="12" spans="1:10" ht="15" customHeight="1">
      <c r="A12" s="2446" t="s">
        <v>1437</v>
      </c>
      <c r="B12" s="2447"/>
      <c r="C12" s="2447"/>
      <c r="D12" s="2447"/>
      <c r="E12" s="2447"/>
      <c r="F12" s="2447"/>
      <c r="G12" s="2448"/>
      <c r="H12" s="1093" t="s">
        <v>167</v>
      </c>
      <c r="I12" s="926">
        <f>I13+I14+I15+I16+I17</f>
        <v>820</v>
      </c>
      <c r="J12" s="927">
        <f>J13+J14+J15+J16+J17</f>
        <v>820</v>
      </c>
    </row>
    <row r="13" spans="1:10" ht="21.75" customHeight="1">
      <c r="A13" s="2449" t="s">
        <v>1414</v>
      </c>
      <c r="B13" s="2450"/>
      <c r="C13" s="2455" t="s">
        <v>983</v>
      </c>
      <c r="D13" s="2456"/>
      <c r="E13" s="2456"/>
      <c r="F13" s="2456"/>
      <c r="G13" s="2457"/>
      <c r="H13" s="1121" t="s">
        <v>982</v>
      </c>
      <c r="I13" s="1122">
        <f>I23</f>
        <v>243</v>
      </c>
      <c r="J13" s="1123">
        <f>J23</f>
        <v>243</v>
      </c>
    </row>
    <row r="14" spans="1:10" ht="21.75" customHeight="1">
      <c r="A14" s="2451"/>
      <c r="B14" s="2452"/>
      <c r="C14" s="2458" t="s">
        <v>1003</v>
      </c>
      <c r="D14" s="2459"/>
      <c r="E14" s="2459"/>
      <c r="F14" s="2459"/>
      <c r="G14" s="2460"/>
      <c r="H14" s="1124" t="s">
        <v>973</v>
      </c>
      <c r="I14" s="1125">
        <f>I19+I24+I25+I29+I31+I33+I34</f>
        <v>225</v>
      </c>
      <c r="J14" s="1126">
        <f>J19+J24+J25+J29+J31+J33+J34</f>
        <v>225</v>
      </c>
    </row>
    <row r="15" spans="1:10" ht="16.5" customHeight="1">
      <c r="A15" s="2451"/>
      <c r="B15" s="2452"/>
      <c r="C15" s="2458" t="s">
        <v>1019</v>
      </c>
      <c r="D15" s="2459"/>
      <c r="E15" s="2459"/>
      <c r="F15" s="2459"/>
      <c r="G15" s="2460"/>
      <c r="H15" s="1127" t="s">
        <v>1020</v>
      </c>
      <c r="I15" s="1128">
        <f>I18+I20+I21+I22+I28+I30+I32</f>
        <v>307</v>
      </c>
      <c r="J15" s="1129">
        <f>J18+J20+J21+J22+J28+J30+J32</f>
        <v>307</v>
      </c>
    </row>
    <row r="16" spans="1:10" ht="15" customHeight="1" hidden="1">
      <c r="A16" s="2451"/>
      <c r="B16" s="2452"/>
      <c r="C16" s="2458" t="s">
        <v>1021</v>
      </c>
      <c r="D16" s="2459"/>
      <c r="E16" s="2459"/>
      <c r="F16" s="2459"/>
      <c r="G16" s="2460"/>
      <c r="H16" s="1124" t="s">
        <v>1022</v>
      </c>
      <c r="I16" s="1128"/>
      <c r="J16" s="1129"/>
    </row>
    <row r="17" spans="1:10" ht="18" customHeight="1">
      <c r="A17" s="2453"/>
      <c r="B17" s="2454"/>
      <c r="C17" s="2461" t="s">
        <v>976</v>
      </c>
      <c r="D17" s="2462"/>
      <c r="E17" s="2462"/>
      <c r="F17" s="2462"/>
      <c r="G17" s="2463"/>
      <c r="H17" s="1130" t="s">
        <v>977</v>
      </c>
      <c r="I17" s="1131">
        <f>I26</f>
        <v>45</v>
      </c>
      <c r="J17" s="1132">
        <f>J26</f>
        <v>45</v>
      </c>
    </row>
    <row r="18" spans="1:10" ht="14.25" customHeight="1">
      <c r="A18" s="2389" t="s">
        <v>1415</v>
      </c>
      <c r="B18" s="2391" t="s">
        <v>1416</v>
      </c>
      <c r="C18" s="2392" t="s">
        <v>1417</v>
      </c>
      <c r="D18" s="2394" t="s">
        <v>1418</v>
      </c>
      <c r="E18" s="2395"/>
      <c r="F18" s="2395"/>
      <c r="G18" s="2444"/>
      <c r="H18" s="1102" t="s">
        <v>1020</v>
      </c>
      <c r="I18" s="1133">
        <v>75</v>
      </c>
      <c r="J18" s="1134">
        <v>75</v>
      </c>
    </row>
    <row r="19" spans="1:10" ht="15" customHeight="1">
      <c r="A19" s="2227"/>
      <c r="B19" s="2392"/>
      <c r="C19" s="2392"/>
      <c r="D19" s="2398"/>
      <c r="E19" s="2399"/>
      <c r="F19" s="2399"/>
      <c r="G19" s="2445"/>
      <c r="H19" s="1102" t="s">
        <v>973</v>
      </c>
      <c r="I19" s="1133">
        <v>0</v>
      </c>
      <c r="J19" s="1134">
        <v>0</v>
      </c>
    </row>
    <row r="20" spans="1:10" ht="16.5" customHeight="1">
      <c r="A20" s="2227"/>
      <c r="B20" s="2392"/>
      <c r="C20" s="2393"/>
      <c r="D20" s="2401" t="s">
        <v>1419</v>
      </c>
      <c r="E20" s="2402"/>
      <c r="F20" s="2402"/>
      <c r="G20" s="2402"/>
      <c r="H20" s="1104" t="s">
        <v>1020</v>
      </c>
      <c r="I20" s="1135">
        <v>125</v>
      </c>
      <c r="J20" s="1136">
        <v>125</v>
      </c>
    </row>
    <row r="21" spans="1:10" ht="21" customHeight="1">
      <c r="A21" s="2227"/>
      <c r="B21" s="2392"/>
      <c r="C21" s="2391" t="s">
        <v>1420</v>
      </c>
      <c r="D21" s="2404" t="s">
        <v>1418</v>
      </c>
      <c r="E21" s="2405"/>
      <c r="F21" s="2405"/>
      <c r="G21" s="2406"/>
      <c r="H21" s="1106" t="s">
        <v>1020</v>
      </c>
      <c r="I21" s="1137">
        <v>22</v>
      </c>
      <c r="J21" s="1138">
        <v>22</v>
      </c>
    </row>
    <row r="22" spans="1:10" ht="18" customHeight="1">
      <c r="A22" s="2227"/>
      <c r="B22" s="2393"/>
      <c r="C22" s="2393"/>
      <c r="D22" s="2401" t="s">
        <v>1419</v>
      </c>
      <c r="E22" s="2402"/>
      <c r="F22" s="2402"/>
      <c r="G22" s="2402"/>
      <c r="H22" s="1108" t="s">
        <v>1020</v>
      </c>
      <c r="I22" s="1135">
        <v>50</v>
      </c>
      <c r="J22" s="1136">
        <v>50</v>
      </c>
    </row>
    <row r="23" spans="1:10" ht="22.5" customHeight="1">
      <c r="A23" s="2227"/>
      <c r="B23" s="2374" t="s">
        <v>1421</v>
      </c>
      <c r="C23" s="2373"/>
      <c r="D23" s="2373"/>
      <c r="E23" s="2373"/>
      <c r="F23" s="2373"/>
      <c r="G23" s="2373"/>
      <c r="H23" s="1109" t="s">
        <v>982</v>
      </c>
      <c r="I23" s="1139">
        <v>243</v>
      </c>
      <c r="J23" s="1140">
        <v>243</v>
      </c>
    </row>
    <row r="24" spans="1:10" ht="26.25" customHeight="1">
      <c r="A24" s="2227"/>
      <c r="B24" s="2281" t="s">
        <v>1422</v>
      </c>
      <c r="C24" s="2372"/>
      <c r="D24" s="2372"/>
      <c r="E24" s="2372"/>
      <c r="F24" s="2372"/>
      <c r="G24" s="2373"/>
      <c r="H24" s="1111" t="s">
        <v>973</v>
      </c>
      <c r="I24" s="1139">
        <v>126</v>
      </c>
      <c r="J24" s="1140">
        <v>126</v>
      </c>
    </row>
    <row r="25" spans="1:10" ht="18.75" customHeight="1">
      <c r="A25" s="2227"/>
      <c r="B25" s="2281" t="s">
        <v>1423</v>
      </c>
      <c r="C25" s="2372"/>
      <c r="D25" s="2372"/>
      <c r="E25" s="2372"/>
      <c r="F25" s="2372"/>
      <c r="G25" s="2373"/>
      <c r="H25" s="1111" t="s">
        <v>973</v>
      </c>
      <c r="I25" s="1139">
        <v>0</v>
      </c>
      <c r="J25" s="1140">
        <v>0</v>
      </c>
    </row>
    <row r="26" spans="1:10" ht="21" customHeight="1">
      <c r="A26" s="2227"/>
      <c r="B26" s="2281" t="s">
        <v>1424</v>
      </c>
      <c r="C26" s="2373"/>
      <c r="D26" s="2373"/>
      <c r="E26" s="2373"/>
      <c r="F26" s="2373"/>
      <c r="G26" s="2373"/>
      <c r="H26" s="1111" t="s">
        <v>977</v>
      </c>
      <c r="I26" s="1139">
        <v>45</v>
      </c>
      <c r="J26" s="1140">
        <v>45</v>
      </c>
    </row>
    <row r="27" spans="1:10" ht="21" customHeight="1">
      <c r="A27" s="2227"/>
      <c r="B27" s="2374" t="s">
        <v>1438</v>
      </c>
      <c r="C27" s="2373"/>
      <c r="D27" s="2373"/>
      <c r="E27" s="2373"/>
      <c r="F27" s="2373"/>
      <c r="G27" s="2373"/>
      <c r="H27" s="1112" t="s">
        <v>167</v>
      </c>
      <c r="I27" s="1141">
        <f>I28+I29+I30+I31+I32+I33</f>
        <v>94</v>
      </c>
      <c r="J27" s="1142">
        <f>J28+J29+J30+J31+J32+J33</f>
        <v>94</v>
      </c>
    </row>
    <row r="28" spans="1:10" ht="20.25" customHeight="1">
      <c r="A28" s="2227"/>
      <c r="B28" s="2375" t="s">
        <v>1426</v>
      </c>
      <c r="C28" s="2378" t="s">
        <v>1427</v>
      </c>
      <c r="D28" s="2379"/>
      <c r="E28" s="2379"/>
      <c r="F28" s="2379"/>
      <c r="G28" s="2441"/>
      <c r="H28" s="1113" t="s">
        <v>1020</v>
      </c>
      <c r="I28" s="1143">
        <v>14</v>
      </c>
      <c r="J28" s="1144">
        <v>14</v>
      </c>
    </row>
    <row r="29" spans="1:10" ht="20.25" customHeight="1">
      <c r="A29" s="2227"/>
      <c r="B29" s="2376"/>
      <c r="C29" s="2382"/>
      <c r="D29" s="2383"/>
      <c r="E29" s="2383"/>
      <c r="F29" s="2383"/>
      <c r="G29" s="2442"/>
      <c r="H29" s="1114" t="s">
        <v>973</v>
      </c>
      <c r="I29" s="1145">
        <v>2</v>
      </c>
      <c r="J29" s="1146">
        <v>2</v>
      </c>
    </row>
    <row r="30" spans="1:10" ht="27" customHeight="1">
      <c r="A30" s="2227"/>
      <c r="B30" s="2376"/>
      <c r="C30" s="2365" t="s">
        <v>1428</v>
      </c>
      <c r="D30" s="2366"/>
      <c r="E30" s="2366"/>
      <c r="F30" s="2366"/>
      <c r="G30" s="2367"/>
      <c r="H30" s="1115" t="s">
        <v>1020</v>
      </c>
      <c r="I30" s="1147">
        <v>13</v>
      </c>
      <c r="J30" s="1148">
        <v>13</v>
      </c>
    </row>
    <row r="31" spans="1:10" ht="24.75" customHeight="1">
      <c r="A31" s="2227"/>
      <c r="B31" s="2376"/>
      <c r="C31" s="2365" t="s">
        <v>1429</v>
      </c>
      <c r="D31" s="2366"/>
      <c r="E31" s="2366"/>
      <c r="F31" s="2366"/>
      <c r="G31" s="2443"/>
      <c r="H31" s="1115" t="s">
        <v>973</v>
      </c>
      <c r="I31" s="1147">
        <v>50</v>
      </c>
      <c r="J31" s="1148">
        <v>50</v>
      </c>
    </row>
    <row r="32" spans="1:10" ht="26.25" customHeight="1">
      <c r="A32" s="2227"/>
      <c r="B32" s="2376"/>
      <c r="C32" s="2385" t="s">
        <v>1430</v>
      </c>
      <c r="D32" s="2386"/>
      <c r="E32" s="2386"/>
      <c r="F32" s="2386"/>
      <c r="G32" s="2367"/>
      <c r="H32" s="1115" t="s">
        <v>1020</v>
      </c>
      <c r="I32" s="1147">
        <v>8</v>
      </c>
      <c r="J32" s="1148">
        <v>8</v>
      </c>
    </row>
    <row r="33" spans="1:10" ht="23.25" customHeight="1">
      <c r="A33" s="2227"/>
      <c r="B33" s="2377"/>
      <c r="C33" s="2365" t="s">
        <v>1432</v>
      </c>
      <c r="D33" s="2366"/>
      <c r="E33" s="2366"/>
      <c r="F33" s="2366"/>
      <c r="G33" s="2367"/>
      <c r="H33" s="1115" t="s">
        <v>973</v>
      </c>
      <c r="I33" s="1147">
        <v>7</v>
      </c>
      <c r="J33" s="1148">
        <v>7</v>
      </c>
    </row>
    <row r="34" spans="1:10" ht="27.75" customHeight="1" thickBot="1">
      <c r="A34" s="2390"/>
      <c r="B34" s="2369" t="s">
        <v>1433</v>
      </c>
      <c r="C34" s="2370"/>
      <c r="D34" s="2370"/>
      <c r="E34" s="2370"/>
      <c r="F34" s="2370"/>
      <c r="G34" s="2370"/>
      <c r="H34" s="1116" t="s">
        <v>973</v>
      </c>
      <c r="I34" s="1149">
        <v>40</v>
      </c>
      <c r="J34" s="1150">
        <v>40</v>
      </c>
    </row>
    <row r="35" spans="1:10" ht="12.75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12.75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2.75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  <row r="46" spans="1:10" ht="12.75">
      <c r="A46" s="69"/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2.75">
      <c r="A47" s="69"/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12.75">
      <c r="A48" s="69"/>
      <c r="B48" s="69"/>
      <c r="C48" s="69"/>
      <c r="D48" s="69"/>
      <c r="E48" s="69"/>
      <c r="F48" s="69"/>
      <c r="G48" s="69"/>
      <c r="H48" s="69"/>
      <c r="I48" s="69"/>
      <c r="J48" s="69"/>
    </row>
    <row r="49" spans="1:10" ht="12.75">
      <c r="A49" s="69"/>
      <c r="B49" s="69"/>
      <c r="C49" s="69"/>
      <c r="D49" s="69"/>
      <c r="E49" s="69"/>
      <c r="F49" s="69"/>
      <c r="G49" s="69"/>
      <c r="H49" s="69"/>
      <c r="I49" s="69"/>
      <c r="J49" s="69"/>
    </row>
    <row r="50" spans="1:10" ht="12.75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12.75">
      <c r="A51" s="69"/>
      <c r="B51" s="69"/>
      <c r="C51" s="69"/>
      <c r="D51" s="69"/>
      <c r="E51" s="69"/>
      <c r="F51" s="69"/>
      <c r="G51" s="69"/>
      <c r="H51" s="69"/>
      <c r="I51" s="69"/>
      <c r="J51" s="69"/>
    </row>
    <row r="52" spans="1:10" ht="12.75">
      <c r="A52" s="69"/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12.75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0" ht="12.7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0" ht="12.75">
      <c r="A55" s="69"/>
      <c r="B55" s="69"/>
      <c r="C55" s="69"/>
      <c r="D55" s="69"/>
      <c r="E55" s="69"/>
      <c r="F55" s="69"/>
      <c r="G55" s="69"/>
      <c r="H55" s="69"/>
      <c r="I55" s="69"/>
      <c r="J55" s="69"/>
    </row>
    <row r="56" spans="1:10" ht="12.75">
      <c r="A56" s="69"/>
      <c r="B56" s="69"/>
      <c r="C56" s="69"/>
      <c r="D56" s="69"/>
      <c r="E56" s="69"/>
      <c r="F56" s="69"/>
      <c r="G56" s="69"/>
      <c r="H56" s="69"/>
      <c r="I56" s="69"/>
      <c r="J56" s="69"/>
    </row>
  </sheetData>
  <sheetProtection/>
  <mergeCells count="38">
    <mergeCell ref="G1:J1"/>
    <mergeCell ref="C2:J2"/>
    <mergeCell ref="C3:J3"/>
    <mergeCell ref="B4:J4"/>
    <mergeCell ref="A6:J6"/>
    <mergeCell ref="A7:J7"/>
    <mergeCell ref="A8:J8"/>
    <mergeCell ref="I9:J9"/>
    <mergeCell ref="A10:G11"/>
    <mergeCell ref="H10:H11"/>
    <mergeCell ref="I10:J10"/>
    <mergeCell ref="A12:G12"/>
    <mergeCell ref="A13:B17"/>
    <mergeCell ref="C13:G13"/>
    <mergeCell ref="C14:G14"/>
    <mergeCell ref="C15:G15"/>
    <mergeCell ref="C16:G16"/>
    <mergeCell ref="C17:G17"/>
    <mergeCell ref="A18:A34"/>
    <mergeCell ref="B18:B22"/>
    <mergeCell ref="C18:C20"/>
    <mergeCell ref="D18:G19"/>
    <mergeCell ref="D20:G20"/>
    <mergeCell ref="C21:C22"/>
    <mergeCell ref="D21:G21"/>
    <mergeCell ref="D22:G22"/>
    <mergeCell ref="B23:G23"/>
    <mergeCell ref="B24:G24"/>
    <mergeCell ref="B34:G34"/>
    <mergeCell ref="B25:G25"/>
    <mergeCell ref="B26:G26"/>
    <mergeCell ref="B27:G27"/>
    <mergeCell ref="B28:B33"/>
    <mergeCell ref="C28:G29"/>
    <mergeCell ref="C30:G30"/>
    <mergeCell ref="C31:G31"/>
    <mergeCell ref="C32:G32"/>
    <mergeCell ref="C33:G3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2.28125" style="0" customWidth="1"/>
    <col min="4" max="4" width="51.140625" style="0" customWidth="1"/>
    <col min="5" max="5" width="6.57421875" style="0" customWidth="1"/>
    <col min="6" max="6" width="12.140625" style="0" customWidth="1"/>
    <col min="7" max="7" width="4.421875" style="0" customWidth="1"/>
    <col min="8" max="8" width="8.7109375" style="0" customWidth="1"/>
    <col min="9" max="9" width="10.140625" style="0" customWidth="1"/>
  </cols>
  <sheetData>
    <row r="1" spans="1:9" ht="12.75">
      <c r="A1" s="69"/>
      <c r="B1" s="69"/>
      <c r="C1" s="69"/>
      <c r="D1" s="441"/>
      <c r="E1" s="1151"/>
      <c r="F1" s="1151"/>
      <c r="G1" s="2348" t="s">
        <v>1439</v>
      </c>
      <c r="H1" s="2348"/>
      <c r="I1" s="2349"/>
    </row>
    <row r="2" spans="1:9" ht="12.75">
      <c r="A2" s="69"/>
      <c r="B2" s="69"/>
      <c r="C2" s="69"/>
      <c r="D2" s="2351" t="s">
        <v>180</v>
      </c>
      <c r="E2" s="2349"/>
      <c r="F2" s="2349"/>
      <c r="G2" s="2349"/>
      <c r="H2" s="2349"/>
      <c r="I2" s="2349"/>
    </row>
    <row r="3" spans="1:9" ht="12.75">
      <c r="A3" s="69"/>
      <c r="B3" s="69"/>
      <c r="C3" s="69"/>
      <c r="D3" s="444"/>
      <c r="E3" s="2348" t="s">
        <v>942</v>
      </c>
      <c r="F3" s="2348"/>
      <c r="G3" s="2348"/>
      <c r="H3" s="2348"/>
      <c r="I3" s="2348"/>
    </row>
    <row r="4" spans="1:9" ht="12.75">
      <c r="A4" s="2348"/>
      <c r="B4" s="2349"/>
      <c r="C4" s="2349"/>
      <c r="D4" s="2349"/>
      <c r="E4" s="2349"/>
      <c r="F4" s="2349"/>
      <c r="G4" s="2349"/>
      <c r="H4" s="2349"/>
      <c r="I4" s="2349"/>
    </row>
    <row r="5" spans="1:9" ht="12.75">
      <c r="A5" s="69"/>
      <c r="B5" s="69"/>
      <c r="C5" s="69"/>
      <c r="D5" s="1906" t="s">
        <v>492</v>
      </c>
      <c r="E5" s="1906"/>
      <c r="F5" s="1906"/>
      <c r="G5" s="1906"/>
      <c r="H5" s="1906"/>
      <c r="I5" s="1906"/>
    </row>
    <row r="6" spans="1:9" ht="6.75" customHeight="1">
      <c r="A6" s="69"/>
      <c r="B6" s="69"/>
      <c r="C6" s="69"/>
      <c r="D6" s="69"/>
      <c r="E6" s="1151"/>
      <c r="F6" s="1151"/>
      <c r="G6" s="1151"/>
      <c r="H6" s="1151"/>
      <c r="I6" s="69"/>
    </row>
    <row r="7" spans="1:9" ht="18" customHeight="1">
      <c r="A7" s="2615" t="s">
        <v>1440</v>
      </c>
      <c r="B7" s="2615"/>
      <c r="C7" s="2615"/>
      <c r="D7" s="2615"/>
      <c r="E7" s="2615"/>
      <c r="F7" s="2615"/>
      <c r="G7" s="2615"/>
      <c r="H7" s="2615"/>
      <c r="I7" s="2615"/>
    </row>
    <row r="8" spans="1:9" ht="18" customHeight="1">
      <c r="A8" s="2615" t="s">
        <v>1441</v>
      </c>
      <c r="B8" s="2615"/>
      <c r="C8" s="2615"/>
      <c r="D8" s="2615"/>
      <c r="E8" s="2615"/>
      <c r="F8" s="2615"/>
      <c r="G8" s="2615"/>
      <c r="H8" s="2615"/>
      <c r="I8" s="2615"/>
    </row>
    <row r="9" spans="1:9" ht="19.5" customHeight="1" thickBot="1">
      <c r="A9" s="1152"/>
      <c r="B9" s="1152"/>
      <c r="C9" s="1152"/>
      <c r="D9" s="1152"/>
      <c r="E9" s="1153"/>
      <c r="F9" s="1153"/>
      <c r="G9" s="1153"/>
      <c r="H9" s="1153"/>
      <c r="I9" s="1154" t="s">
        <v>1409</v>
      </c>
    </row>
    <row r="10" spans="1:9" ht="13.5" customHeight="1">
      <c r="A10" s="2616" t="s">
        <v>1442</v>
      </c>
      <c r="B10" s="2617" t="s">
        <v>1443</v>
      </c>
      <c r="C10" s="2618" t="s">
        <v>1444</v>
      </c>
      <c r="D10" s="2619"/>
      <c r="E10" s="2622" t="s">
        <v>1445</v>
      </c>
      <c r="F10" s="2624" t="s">
        <v>1446</v>
      </c>
      <c r="G10" s="2625" t="s">
        <v>1447</v>
      </c>
      <c r="H10" s="2627" t="s">
        <v>1448</v>
      </c>
      <c r="I10" s="2629" t="s">
        <v>1449</v>
      </c>
    </row>
    <row r="11" spans="1:9" ht="37.5" customHeight="1" thickBot="1">
      <c r="A11" s="1968"/>
      <c r="B11" s="2513"/>
      <c r="C11" s="2620"/>
      <c r="D11" s="2621"/>
      <c r="E11" s="2623"/>
      <c r="F11" s="2005"/>
      <c r="G11" s="2626"/>
      <c r="H11" s="2628"/>
      <c r="I11" s="2630"/>
    </row>
    <row r="12" spans="1:9" ht="42" customHeight="1">
      <c r="A12" s="1156">
        <v>55</v>
      </c>
      <c r="B12" s="1157"/>
      <c r="C12" s="2606" t="s">
        <v>1450</v>
      </c>
      <c r="D12" s="2607"/>
      <c r="E12" s="1158" t="s">
        <v>1451</v>
      </c>
      <c r="F12" s="1158" t="s">
        <v>1452</v>
      </c>
      <c r="G12" s="1159" t="s">
        <v>167</v>
      </c>
      <c r="H12" s="1160"/>
      <c r="I12" s="1161">
        <f>I13+I14</f>
        <v>62.4</v>
      </c>
    </row>
    <row r="13" spans="1:9" ht="15" customHeight="1">
      <c r="A13" s="1162"/>
      <c r="B13" s="1163"/>
      <c r="C13" s="2488" t="s">
        <v>1176</v>
      </c>
      <c r="D13" s="2489"/>
      <c r="E13" s="2497" t="s">
        <v>1451</v>
      </c>
      <c r="F13" s="2190" t="s">
        <v>1453</v>
      </c>
      <c r="G13" s="2190" t="s">
        <v>167</v>
      </c>
      <c r="H13" s="1166"/>
      <c r="I13" s="1167">
        <f>I15</f>
        <v>62.4</v>
      </c>
    </row>
    <row r="14" spans="1:9" ht="12.75" customHeight="1">
      <c r="A14" s="1168"/>
      <c r="B14" s="1169"/>
      <c r="C14" s="2473" t="s">
        <v>1454</v>
      </c>
      <c r="D14" s="2474"/>
      <c r="E14" s="2113"/>
      <c r="F14" s="1986"/>
      <c r="G14" s="2115"/>
      <c r="H14" s="1171"/>
      <c r="I14" s="1172"/>
    </row>
    <row r="15" spans="1:9" ht="26.25" customHeight="1" thickBot="1">
      <c r="A15" s="1173"/>
      <c r="B15" s="1174"/>
      <c r="C15" s="1175" t="s">
        <v>1049</v>
      </c>
      <c r="D15" s="1176" t="s">
        <v>1455</v>
      </c>
      <c r="E15" s="593" t="s">
        <v>1451</v>
      </c>
      <c r="F15" s="593" t="s">
        <v>1456</v>
      </c>
      <c r="G15" s="1177" t="s">
        <v>1031</v>
      </c>
      <c r="H15" s="1178"/>
      <c r="I15" s="1117">
        <v>62.4</v>
      </c>
    </row>
    <row r="16" spans="1:9" ht="35.25" customHeight="1">
      <c r="A16" s="1156">
        <v>56</v>
      </c>
      <c r="B16" s="1157"/>
      <c r="C16" s="2606" t="s">
        <v>1457</v>
      </c>
      <c r="D16" s="2607"/>
      <c r="E16" s="1158" t="s">
        <v>1458</v>
      </c>
      <c r="F16" s="1158" t="s">
        <v>1459</v>
      </c>
      <c r="G16" s="1159" t="s">
        <v>167</v>
      </c>
      <c r="H16" s="1179"/>
      <c r="I16" s="1161">
        <f>I17+I18</f>
        <v>15</v>
      </c>
    </row>
    <row r="17" spans="1:9" ht="18.75" customHeight="1">
      <c r="A17" s="1162"/>
      <c r="B17" s="1163"/>
      <c r="C17" s="2488" t="s">
        <v>1176</v>
      </c>
      <c r="D17" s="2489"/>
      <c r="E17" s="2497" t="s">
        <v>1460</v>
      </c>
      <c r="F17" s="2190" t="s">
        <v>1461</v>
      </c>
      <c r="G17" s="2190" t="s">
        <v>167</v>
      </c>
      <c r="H17" s="1166"/>
      <c r="I17" s="1167">
        <f>I19</f>
        <v>15</v>
      </c>
    </row>
    <row r="18" spans="1:9" ht="19.5" customHeight="1">
      <c r="A18" s="1168"/>
      <c r="B18" s="1169"/>
      <c r="C18" s="2473" t="s">
        <v>1454</v>
      </c>
      <c r="D18" s="2474"/>
      <c r="E18" s="2113"/>
      <c r="F18" s="1986"/>
      <c r="G18" s="2115"/>
      <c r="H18" s="1171"/>
      <c r="I18" s="1172"/>
    </row>
    <row r="19" spans="1:9" ht="30.75" customHeight="1" thickBot="1">
      <c r="A19" s="1173"/>
      <c r="B19" s="1174"/>
      <c r="C19" s="1180" t="s">
        <v>1049</v>
      </c>
      <c r="D19" s="1181" t="s">
        <v>1462</v>
      </c>
      <c r="E19" s="718" t="s">
        <v>1458</v>
      </c>
      <c r="F19" s="718" t="s">
        <v>1463</v>
      </c>
      <c r="G19" s="1081" t="s">
        <v>1052</v>
      </c>
      <c r="H19" s="787"/>
      <c r="I19" s="1182">
        <v>15</v>
      </c>
    </row>
    <row r="20" spans="1:9" ht="54" customHeight="1">
      <c r="A20" s="1156">
        <v>57</v>
      </c>
      <c r="B20" s="1157"/>
      <c r="C20" s="2606" t="s">
        <v>1464</v>
      </c>
      <c r="D20" s="2607"/>
      <c r="E20" s="1158" t="s">
        <v>1460</v>
      </c>
      <c r="F20" s="1158" t="s">
        <v>1465</v>
      </c>
      <c r="G20" s="1159" t="s">
        <v>167</v>
      </c>
      <c r="H20" s="1179"/>
      <c r="I20" s="1161">
        <f>I21+I22</f>
        <v>15</v>
      </c>
    </row>
    <row r="21" spans="1:9" ht="16.5" customHeight="1">
      <c r="A21" s="1162"/>
      <c r="B21" s="1163"/>
      <c r="C21" s="2488" t="s">
        <v>1176</v>
      </c>
      <c r="D21" s="2489"/>
      <c r="E21" s="2497" t="s">
        <v>1460</v>
      </c>
      <c r="F21" s="2190" t="s">
        <v>1466</v>
      </c>
      <c r="G21" s="2190" t="s">
        <v>167</v>
      </c>
      <c r="H21" s="1166"/>
      <c r="I21" s="1167">
        <f>I23</f>
        <v>15</v>
      </c>
    </row>
    <row r="22" spans="1:9" ht="15.75" customHeight="1">
      <c r="A22" s="1168"/>
      <c r="B22" s="1169"/>
      <c r="C22" s="2473" t="s">
        <v>1454</v>
      </c>
      <c r="D22" s="2474"/>
      <c r="E22" s="2113"/>
      <c r="F22" s="1986"/>
      <c r="G22" s="2115"/>
      <c r="H22" s="1171"/>
      <c r="I22" s="1172"/>
    </row>
    <row r="23" spans="1:9" ht="30" customHeight="1" thickBot="1">
      <c r="A23" s="1173"/>
      <c r="B23" s="1174"/>
      <c r="C23" s="1183" t="s">
        <v>1049</v>
      </c>
      <c r="D23" s="1184" t="s">
        <v>1467</v>
      </c>
      <c r="E23" s="593" t="s">
        <v>1460</v>
      </c>
      <c r="F23" s="593" t="s">
        <v>1468</v>
      </c>
      <c r="G23" s="1177" t="s">
        <v>973</v>
      </c>
      <c r="H23" s="1185"/>
      <c r="I23" s="1117">
        <v>15</v>
      </c>
    </row>
    <row r="24" spans="1:9" ht="31.5" customHeight="1">
      <c r="A24" s="1156">
        <v>58</v>
      </c>
      <c r="B24" s="1157"/>
      <c r="C24" s="2606" t="s">
        <v>1469</v>
      </c>
      <c r="D24" s="2607"/>
      <c r="E24" s="1158" t="s">
        <v>1460</v>
      </c>
      <c r="F24" s="1158" t="s">
        <v>1470</v>
      </c>
      <c r="G24" s="1159" t="s">
        <v>167</v>
      </c>
      <c r="H24" s="1179"/>
      <c r="I24" s="1161">
        <f>I25+I26</f>
        <v>4</v>
      </c>
    </row>
    <row r="25" spans="1:9" ht="19.5" customHeight="1">
      <c r="A25" s="1162"/>
      <c r="B25" s="1163"/>
      <c r="C25" s="2488" t="s">
        <v>1176</v>
      </c>
      <c r="D25" s="2489"/>
      <c r="E25" s="2497" t="s">
        <v>1460</v>
      </c>
      <c r="F25" s="2190" t="s">
        <v>1471</v>
      </c>
      <c r="G25" s="2190" t="s">
        <v>167</v>
      </c>
      <c r="H25" s="1166"/>
      <c r="I25" s="1167">
        <f>I27</f>
        <v>4</v>
      </c>
    </row>
    <row r="26" spans="1:9" ht="17.25" customHeight="1">
      <c r="A26" s="1168"/>
      <c r="B26" s="1169"/>
      <c r="C26" s="2473" t="s">
        <v>1454</v>
      </c>
      <c r="D26" s="2474"/>
      <c r="E26" s="2113"/>
      <c r="F26" s="1986"/>
      <c r="G26" s="2115"/>
      <c r="H26" s="1171"/>
      <c r="I26" s="1172"/>
    </row>
    <row r="27" spans="1:9" ht="26.25" customHeight="1" thickBot="1">
      <c r="A27" s="1173"/>
      <c r="B27" s="1174"/>
      <c r="C27" s="1183" t="s">
        <v>1049</v>
      </c>
      <c r="D27" s="1184" t="s">
        <v>1467</v>
      </c>
      <c r="E27" s="593" t="s">
        <v>1460</v>
      </c>
      <c r="F27" s="593" t="s">
        <v>1472</v>
      </c>
      <c r="G27" s="1177" t="s">
        <v>973</v>
      </c>
      <c r="H27" s="1185"/>
      <c r="I27" s="1117">
        <v>4</v>
      </c>
    </row>
    <row r="28" spans="1:9" ht="89.25" customHeight="1">
      <c r="A28" s="1186"/>
      <c r="B28" s="1187"/>
      <c r="C28" s="1035"/>
      <c r="D28" s="814"/>
      <c r="E28" s="151"/>
      <c r="F28" s="151"/>
      <c r="G28" s="151"/>
      <c r="H28" s="151"/>
      <c r="I28" s="1188"/>
    </row>
    <row r="29" spans="1:9" ht="175.5" customHeight="1">
      <c r="A29" s="1189"/>
      <c r="B29" s="1190"/>
      <c r="C29" s="1038"/>
      <c r="D29" s="1191"/>
      <c r="E29" s="154"/>
      <c r="F29" s="154"/>
      <c r="G29" s="154"/>
      <c r="H29" s="154"/>
      <c r="I29" s="1192"/>
    </row>
    <row r="30" spans="1:9" ht="161.25" customHeight="1">
      <c r="A30" s="1189"/>
      <c r="B30" s="1190"/>
      <c r="C30" s="1038"/>
      <c r="D30" s="1191"/>
      <c r="E30" s="154"/>
      <c r="F30" s="1193" t="s">
        <v>1473</v>
      </c>
      <c r="G30" s="154"/>
      <c r="H30" s="154"/>
      <c r="I30" s="1192"/>
    </row>
    <row r="31" spans="1:9" ht="31.5" customHeight="1">
      <c r="A31" s="2480">
        <v>59</v>
      </c>
      <c r="B31" s="2543"/>
      <c r="C31" s="2544" t="s">
        <v>1474</v>
      </c>
      <c r="D31" s="2558"/>
      <c r="E31" s="1195" t="s">
        <v>1475</v>
      </c>
      <c r="F31" s="1195" t="s">
        <v>1476</v>
      </c>
      <c r="G31" s="1195" t="s">
        <v>167</v>
      </c>
      <c r="H31" s="1196"/>
      <c r="I31" s="1197">
        <f>I32+I33</f>
        <v>114004.4</v>
      </c>
    </row>
    <row r="32" spans="1:9" ht="12.75">
      <c r="A32" s="2541"/>
      <c r="B32" s="2505"/>
      <c r="C32" s="2488" t="s">
        <v>1176</v>
      </c>
      <c r="D32" s="2489"/>
      <c r="E32" s="2497" t="s">
        <v>1475</v>
      </c>
      <c r="F32" s="2190" t="s">
        <v>1477</v>
      </c>
      <c r="G32" s="2190" t="s">
        <v>167</v>
      </c>
      <c r="H32" s="1166"/>
      <c r="I32" s="1167">
        <f>I35+I71</f>
        <v>6504.4</v>
      </c>
    </row>
    <row r="33" spans="1:9" ht="12.75">
      <c r="A33" s="2542"/>
      <c r="B33" s="2536"/>
      <c r="C33" s="2473" t="s">
        <v>1454</v>
      </c>
      <c r="D33" s="2474"/>
      <c r="E33" s="2113"/>
      <c r="F33" s="1986"/>
      <c r="G33" s="2115"/>
      <c r="H33" s="1171"/>
      <c r="I33" s="1172">
        <f>I36+I72</f>
        <v>107500</v>
      </c>
    </row>
    <row r="34" spans="1:9" ht="35.25" customHeight="1">
      <c r="A34" s="2587" t="s">
        <v>818</v>
      </c>
      <c r="B34" s="2532" t="s">
        <v>1478</v>
      </c>
      <c r="C34" s="2546" t="s">
        <v>1479</v>
      </c>
      <c r="D34" s="2614"/>
      <c r="E34" s="1198" t="s">
        <v>1475</v>
      </c>
      <c r="F34" s="1198" t="s">
        <v>1480</v>
      </c>
      <c r="G34" s="1198" t="s">
        <v>167</v>
      </c>
      <c r="H34" s="1199"/>
      <c r="I34" s="1200">
        <f>I35+I36</f>
        <v>113869.4</v>
      </c>
    </row>
    <row r="35" spans="1:9" ht="12.75">
      <c r="A35" s="2588"/>
      <c r="B35" s="2493"/>
      <c r="C35" s="2488" t="s">
        <v>1176</v>
      </c>
      <c r="D35" s="2489"/>
      <c r="E35" s="2497" t="s">
        <v>1475</v>
      </c>
      <c r="F35" s="2190" t="s">
        <v>1481</v>
      </c>
      <c r="G35" s="2190" t="s">
        <v>167</v>
      </c>
      <c r="H35" s="1166"/>
      <c r="I35" s="1201">
        <f>I38+I46+I51+I58</f>
        <v>6369.4</v>
      </c>
    </row>
    <row r="36" spans="1:9" ht="12.75">
      <c r="A36" s="2588"/>
      <c r="B36" s="2493"/>
      <c r="C36" s="2473" t="s">
        <v>1454</v>
      </c>
      <c r="D36" s="2474"/>
      <c r="E36" s="2113"/>
      <c r="F36" s="1986"/>
      <c r="G36" s="2115"/>
      <c r="H36" s="1171"/>
      <c r="I36" s="1202">
        <f>I39+I47+I52+I59</f>
        <v>107500</v>
      </c>
    </row>
    <row r="37" spans="1:9" ht="15.75" customHeight="1">
      <c r="A37" s="2588"/>
      <c r="B37" s="2493"/>
      <c r="C37" s="2583" t="s">
        <v>1482</v>
      </c>
      <c r="D37" s="2609"/>
      <c r="E37" s="1203" t="s">
        <v>1475</v>
      </c>
      <c r="F37" s="1204" t="s">
        <v>1063</v>
      </c>
      <c r="G37" s="1204" t="s">
        <v>167</v>
      </c>
      <c r="H37" s="1205"/>
      <c r="I37" s="1200">
        <f>I38+I39</f>
        <v>43962.2</v>
      </c>
    </row>
    <row r="38" spans="1:9" ht="12.75">
      <c r="A38" s="2588"/>
      <c r="B38" s="2493"/>
      <c r="C38" s="2488" t="s">
        <v>1176</v>
      </c>
      <c r="D38" s="2489"/>
      <c r="E38" s="2497" t="s">
        <v>1475</v>
      </c>
      <c r="F38" s="2190" t="s">
        <v>1483</v>
      </c>
      <c r="G38" s="2190" t="s">
        <v>973</v>
      </c>
      <c r="H38" s="1166"/>
      <c r="I38" s="1167">
        <f>I41</f>
        <v>3962.2</v>
      </c>
    </row>
    <row r="39" spans="1:9" ht="12.75">
      <c r="A39" s="2588"/>
      <c r="B39" s="2493"/>
      <c r="C39" s="2473" t="s">
        <v>1454</v>
      </c>
      <c r="D39" s="2474"/>
      <c r="E39" s="2113"/>
      <c r="F39" s="1986"/>
      <c r="G39" s="2115"/>
      <c r="H39" s="1171"/>
      <c r="I39" s="1172">
        <f>I40</f>
        <v>40000</v>
      </c>
    </row>
    <row r="40" spans="1:9" ht="14.25" customHeight="1">
      <c r="A40" s="2588"/>
      <c r="B40" s="2493"/>
      <c r="C40" s="2564" t="s">
        <v>818</v>
      </c>
      <c r="D40" s="1206" t="s">
        <v>1484</v>
      </c>
      <c r="E40" s="1956" t="s">
        <v>1475</v>
      </c>
      <c r="F40" s="784" t="s">
        <v>1485</v>
      </c>
      <c r="G40" s="1956" t="s">
        <v>973</v>
      </c>
      <c r="H40" s="977" t="s">
        <v>1486</v>
      </c>
      <c r="I40" s="143">
        <v>40000</v>
      </c>
    </row>
    <row r="41" spans="1:9" ht="21">
      <c r="A41" s="2588"/>
      <c r="B41" s="2493"/>
      <c r="C41" s="2476"/>
      <c r="D41" s="1207" t="s">
        <v>1487</v>
      </c>
      <c r="E41" s="2534"/>
      <c r="F41" s="1208" t="s">
        <v>1483</v>
      </c>
      <c r="G41" s="2534"/>
      <c r="H41" s="779"/>
      <c r="I41" s="1209">
        <f>I42+I43+I44</f>
        <v>3962.2</v>
      </c>
    </row>
    <row r="42" spans="1:9" ht="21">
      <c r="A42" s="2588"/>
      <c r="B42" s="2493"/>
      <c r="C42" s="2476"/>
      <c r="D42" s="650" t="s">
        <v>1488</v>
      </c>
      <c r="E42" s="2591"/>
      <c r="F42" s="786" t="s">
        <v>1489</v>
      </c>
      <c r="G42" s="2591"/>
      <c r="H42" s="1210"/>
      <c r="I42" s="135">
        <v>404.1</v>
      </c>
    </row>
    <row r="43" spans="1:9" ht="21">
      <c r="A43" s="2588"/>
      <c r="B43" s="2493"/>
      <c r="C43" s="2476"/>
      <c r="D43" s="1211" t="s">
        <v>1490</v>
      </c>
      <c r="E43" s="2591"/>
      <c r="F43" s="786" t="s">
        <v>1491</v>
      </c>
      <c r="G43" s="2591"/>
      <c r="H43" s="1212"/>
      <c r="I43" s="1213">
        <v>3329.1</v>
      </c>
    </row>
    <row r="44" spans="1:9" ht="21">
      <c r="A44" s="2588"/>
      <c r="B44" s="2493"/>
      <c r="C44" s="2612"/>
      <c r="D44" s="1214" t="s">
        <v>1492</v>
      </c>
      <c r="E44" s="2592"/>
      <c r="F44" s="789" t="s">
        <v>1493</v>
      </c>
      <c r="G44" s="2592"/>
      <c r="H44" s="753"/>
      <c r="I44" s="1105">
        <v>229</v>
      </c>
    </row>
    <row r="45" spans="1:9" ht="16.5" customHeight="1">
      <c r="A45" s="2588"/>
      <c r="B45" s="2493"/>
      <c r="C45" s="2583" t="s">
        <v>1494</v>
      </c>
      <c r="D45" s="2609"/>
      <c r="E45" s="1215" t="s">
        <v>1475</v>
      </c>
      <c r="F45" s="1215" t="s">
        <v>1073</v>
      </c>
      <c r="G45" s="1215" t="s">
        <v>167</v>
      </c>
      <c r="H45" s="1216"/>
      <c r="I45" s="1217">
        <f>I46+I47</f>
        <v>58380.8</v>
      </c>
    </row>
    <row r="46" spans="1:9" ht="12.75">
      <c r="A46" s="2588"/>
      <c r="B46" s="2493"/>
      <c r="C46" s="2488" t="s">
        <v>1176</v>
      </c>
      <c r="D46" s="2489"/>
      <c r="E46" s="2497" t="s">
        <v>1475</v>
      </c>
      <c r="F46" s="2190" t="s">
        <v>1495</v>
      </c>
      <c r="G46" s="2190" t="s">
        <v>167</v>
      </c>
      <c r="H46" s="1218"/>
      <c r="I46" s="1201">
        <f>I49</f>
        <v>880.8</v>
      </c>
    </row>
    <row r="47" spans="1:9" ht="12.75">
      <c r="A47" s="2588"/>
      <c r="B47" s="2493"/>
      <c r="C47" s="2473" t="s">
        <v>1454</v>
      </c>
      <c r="D47" s="2474"/>
      <c r="E47" s="2113"/>
      <c r="F47" s="1986"/>
      <c r="G47" s="2115"/>
      <c r="H47" s="240"/>
      <c r="I47" s="1202">
        <f>I48</f>
        <v>57500</v>
      </c>
    </row>
    <row r="48" spans="1:9" ht="16.5" customHeight="1">
      <c r="A48" s="2588"/>
      <c r="B48" s="2493"/>
      <c r="C48" s="2475" t="s">
        <v>994</v>
      </c>
      <c r="D48" s="1021" t="s">
        <v>1496</v>
      </c>
      <c r="E48" s="1956" t="s">
        <v>1475</v>
      </c>
      <c r="F48" s="919" t="s">
        <v>1497</v>
      </c>
      <c r="G48" s="1956" t="s">
        <v>973</v>
      </c>
      <c r="H48" s="1219" t="s">
        <v>1498</v>
      </c>
      <c r="I48" s="1107">
        <v>57500</v>
      </c>
    </row>
    <row r="49" spans="1:9" ht="14.25" customHeight="1">
      <c r="A49" s="2588"/>
      <c r="B49" s="2493"/>
      <c r="C49" s="2610"/>
      <c r="D49" s="1220" t="s">
        <v>1499</v>
      </c>
      <c r="E49" s="2592"/>
      <c r="F49" s="652" t="s">
        <v>1500</v>
      </c>
      <c r="G49" s="2592"/>
      <c r="H49" s="753"/>
      <c r="I49" s="1105">
        <v>880.8</v>
      </c>
    </row>
    <row r="50" spans="1:9" ht="16.5" customHeight="1">
      <c r="A50" s="2588"/>
      <c r="B50" s="2493"/>
      <c r="C50" s="2583" t="s">
        <v>1501</v>
      </c>
      <c r="D50" s="2609"/>
      <c r="E50" s="1221" t="s">
        <v>1475</v>
      </c>
      <c r="F50" s="1221" t="s">
        <v>1078</v>
      </c>
      <c r="G50" s="1221" t="s">
        <v>167</v>
      </c>
      <c r="H50" s="1222"/>
      <c r="I50" s="1200">
        <f>I51+I52</f>
        <v>10526.4</v>
      </c>
    </row>
    <row r="51" spans="1:9" ht="12.75">
      <c r="A51" s="2588"/>
      <c r="B51" s="2493"/>
      <c r="C51" s="2488" t="s">
        <v>1176</v>
      </c>
      <c r="D51" s="2489"/>
      <c r="E51" s="2497" t="s">
        <v>1475</v>
      </c>
      <c r="F51" s="2190" t="s">
        <v>1502</v>
      </c>
      <c r="G51" s="2190" t="s">
        <v>1026</v>
      </c>
      <c r="H51" s="1218"/>
      <c r="I51" s="1167">
        <f>I55+I56</f>
        <v>526.4</v>
      </c>
    </row>
    <row r="52" spans="1:9" ht="12.75">
      <c r="A52" s="2588"/>
      <c r="B52" s="2493"/>
      <c r="C52" s="2473" t="s">
        <v>1454</v>
      </c>
      <c r="D52" s="2474"/>
      <c r="E52" s="2113"/>
      <c r="F52" s="1986"/>
      <c r="G52" s="2115"/>
      <c r="H52" s="148"/>
      <c r="I52" s="1172">
        <f>I54</f>
        <v>10000</v>
      </c>
    </row>
    <row r="53" spans="1:9" ht="12.75">
      <c r="A53" s="2588"/>
      <c r="B53" s="2493"/>
      <c r="C53" s="2608" t="s">
        <v>1503</v>
      </c>
      <c r="D53" s="2609"/>
      <c r="E53" s="1223" t="s">
        <v>1475</v>
      </c>
      <c r="F53" s="1223" t="s">
        <v>1502</v>
      </c>
      <c r="G53" s="1223" t="s">
        <v>167</v>
      </c>
      <c r="H53" s="1224"/>
      <c r="I53" s="1209">
        <f>I54+I56</f>
        <v>10000</v>
      </c>
    </row>
    <row r="54" spans="1:9" ht="21.75" customHeight="1">
      <c r="A54" s="2588"/>
      <c r="B54" s="2493"/>
      <c r="C54" s="2564" t="s">
        <v>818</v>
      </c>
      <c r="D54" s="745" t="s">
        <v>1504</v>
      </c>
      <c r="E54" s="2180" t="s">
        <v>1475</v>
      </c>
      <c r="F54" s="666" t="s">
        <v>1505</v>
      </c>
      <c r="G54" s="1957" t="s">
        <v>1026</v>
      </c>
      <c r="H54" s="1210" t="s">
        <v>1506</v>
      </c>
      <c r="I54" s="1103">
        <v>10000</v>
      </c>
    </row>
    <row r="55" spans="1:9" ht="21.75">
      <c r="A55" s="2588"/>
      <c r="B55" s="2493"/>
      <c r="C55" s="2476"/>
      <c r="D55" s="1029" t="s">
        <v>1507</v>
      </c>
      <c r="E55" s="1957"/>
      <c r="F55" s="712" t="s">
        <v>1508</v>
      </c>
      <c r="G55" s="1957"/>
      <c r="H55" s="1081"/>
      <c r="I55" s="1213">
        <v>526.4</v>
      </c>
    </row>
    <row r="56" spans="1:9" ht="16.5" customHeight="1">
      <c r="A56" s="2588"/>
      <c r="B56" s="2493"/>
      <c r="C56" s="2612"/>
      <c r="D56" s="999" t="s">
        <v>1509</v>
      </c>
      <c r="E56" s="2016"/>
      <c r="F56" s="712" t="s">
        <v>1510</v>
      </c>
      <c r="G56" s="1957"/>
      <c r="H56" s="964"/>
      <c r="I56" s="1105"/>
    </row>
    <row r="57" spans="1:9" ht="16.5" customHeight="1">
      <c r="A57" s="2588"/>
      <c r="B57" s="2493"/>
      <c r="C57" s="2583" t="s">
        <v>1511</v>
      </c>
      <c r="D57" s="2609"/>
      <c r="E57" s="1225" t="s">
        <v>1475</v>
      </c>
      <c r="F57" s="1225" t="s">
        <v>1090</v>
      </c>
      <c r="G57" s="1225" t="s">
        <v>167</v>
      </c>
      <c r="H57" s="1226"/>
      <c r="I57" s="1200">
        <f>I58+I59</f>
        <v>1000</v>
      </c>
    </row>
    <row r="58" spans="1:9" ht="12.75">
      <c r="A58" s="2588"/>
      <c r="B58" s="2493"/>
      <c r="C58" s="2488" t="s">
        <v>1176</v>
      </c>
      <c r="D58" s="2489"/>
      <c r="E58" s="2497" t="s">
        <v>1475</v>
      </c>
      <c r="F58" s="2190" t="s">
        <v>1512</v>
      </c>
      <c r="G58" s="2190" t="s">
        <v>1093</v>
      </c>
      <c r="H58" s="1166"/>
      <c r="I58" s="1201">
        <f>I64+I69</f>
        <v>1000</v>
      </c>
    </row>
    <row r="59" spans="1:9" ht="12.75">
      <c r="A59" s="2588"/>
      <c r="B59" s="2493"/>
      <c r="C59" s="2473" t="s">
        <v>1454</v>
      </c>
      <c r="D59" s="2474"/>
      <c r="E59" s="2113"/>
      <c r="F59" s="1986"/>
      <c r="G59" s="2115"/>
      <c r="H59" s="1171"/>
      <c r="I59" s="1172">
        <f>I61+I68</f>
        <v>0</v>
      </c>
    </row>
    <row r="60" spans="1:9" ht="15.75" customHeight="1">
      <c r="A60" s="2588"/>
      <c r="B60" s="2493"/>
      <c r="C60" s="2608" t="s">
        <v>1513</v>
      </c>
      <c r="D60" s="2609"/>
      <c r="E60" s="1227" t="s">
        <v>1475</v>
      </c>
      <c r="F60" s="1227" t="s">
        <v>1512</v>
      </c>
      <c r="G60" s="1227" t="s">
        <v>167</v>
      </c>
      <c r="H60" s="779"/>
      <c r="I60" s="1209">
        <f>I61+I64</f>
        <v>500</v>
      </c>
    </row>
    <row r="61" spans="1:9" ht="12.75">
      <c r="A61" s="2588"/>
      <c r="B61" s="2493"/>
      <c r="C61" s="2564" t="s">
        <v>818</v>
      </c>
      <c r="D61" s="1228" t="s">
        <v>1514</v>
      </c>
      <c r="E61" s="556" t="s">
        <v>1475</v>
      </c>
      <c r="F61" s="1227" t="s">
        <v>1512</v>
      </c>
      <c r="G61" s="1227" t="s">
        <v>167</v>
      </c>
      <c r="H61" s="779"/>
      <c r="I61" s="1209">
        <f>I62+I63</f>
        <v>0</v>
      </c>
    </row>
    <row r="62" spans="1:9" ht="12.75">
      <c r="A62" s="2588"/>
      <c r="B62" s="2493"/>
      <c r="C62" s="2585"/>
      <c r="D62" s="549" t="s">
        <v>1515</v>
      </c>
      <c r="E62" s="2180" t="s">
        <v>1475</v>
      </c>
      <c r="F62" s="651"/>
      <c r="G62" s="1957" t="s">
        <v>1093</v>
      </c>
      <c r="H62" s="1229"/>
      <c r="I62" s="1213"/>
    </row>
    <row r="63" spans="1:9" ht="12.75">
      <c r="A63" s="2588"/>
      <c r="B63" s="2493"/>
      <c r="C63" s="2585"/>
      <c r="D63" s="550" t="s">
        <v>1516</v>
      </c>
      <c r="E63" s="2016"/>
      <c r="F63" s="652" t="s">
        <v>1517</v>
      </c>
      <c r="G63" s="1957"/>
      <c r="H63" s="1229" t="s">
        <v>1518</v>
      </c>
      <c r="I63" s="1105"/>
    </row>
    <row r="64" spans="1:9" ht="12.75">
      <c r="A64" s="2588"/>
      <c r="B64" s="2493"/>
      <c r="C64" s="2585"/>
      <c r="D64" s="1230" t="s">
        <v>1519</v>
      </c>
      <c r="E64" s="1231" t="s">
        <v>1475</v>
      </c>
      <c r="F64" s="1227" t="s">
        <v>1512</v>
      </c>
      <c r="G64" s="1227" t="s">
        <v>167</v>
      </c>
      <c r="H64" s="779"/>
      <c r="I64" s="1209">
        <f>I65+I66</f>
        <v>500</v>
      </c>
    </row>
    <row r="65" spans="1:9" ht="12.75">
      <c r="A65" s="2588"/>
      <c r="B65" s="2493"/>
      <c r="C65" s="2585"/>
      <c r="D65" s="1232" t="s">
        <v>1520</v>
      </c>
      <c r="E65" s="2180" t="s">
        <v>1475</v>
      </c>
      <c r="F65" s="651"/>
      <c r="G65" s="2190" t="s">
        <v>1093</v>
      </c>
      <c r="H65" s="1210"/>
      <c r="I65" s="1233"/>
    </row>
    <row r="66" spans="1:9" ht="12.75">
      <c r="A66" s="2588"/>
      <c r="B66" s="2493"/>
      <c r="C66" s="2586"/>
      <c r="D66" s="550" t="s">
        <v>1520</v>
      </c>
      <c r="E66" s="2016"/>
      <c r="F66" s="652" t="s">
        <v>1521</v>
      </c>
      <c r="G66" s="2115"/>
      <c r="H66" s="1210"/>
      <c r="I66" s="1233">
        <v>500</v>
      </c>
    </row>
    <row r="67" spans="1:9" ht="16.5" customHeight="1">
      <c r="A67" s="2588"/>
      <c r="B67" s="2493"/>
      <c r="C67" s="2608" t="s">
        <v>1522</v>
      </c>
      <c r="D67" s="2609"/>
      <c r="E67" s="1231" t="s">
        <v>1475</v>
      </c>
      <c r="F67" s="1227" t="s">
        <v>1512</v>
      </c>
      <c r="G67" s="1227" t="s">
        <v>167</v>
      </c>
      <c r="H67" s="779"/>
      <c r="I67" s="1209">
        <f>I68+I69</f>
        <v>500</v>
      </c>
    </row>
    <row r="68" spans="1:9" ht="12.75">
      <c r="A68" s="2588"/>
      <c r="B68" s="2493"/>
      <c r="C68" s="2475" t="s">
        <v>994</v>
      </c>
      <c r="D68" s="1232" t="s">
        <v>1523</v>
      </c>
      <c r="E68" s="2180" t="s">
        <v>1475</v>
      </c>
      <c r="F68" s="919" t="s">
        <v>1524</v>
      </c>
      <c r="G68" s="2472" t="s">
        <v>1093</v>
      </c>
      <c r="H68" s="1219" t="s">
        <v>1518</v>
      </c>
      <c r="I68" s="1107"/>
    </row>
    <row r="69" spans="1:9" ht="12.75">
      <c r="A69" s="2588"/>
      <c r="B69" s="2536"/>
      <c r="C69" s="2610"/>
      <c r="D69" s="550" t="s">
        <v>1520</v>
      </c>
      <c r="E69" s="2016"/>
      <c r="F69" s="652" t="s">
        <v>1525</v>
      </c>
      <c r="G69" s="1979"/>
      <c r="H69" s="753"/>
      <c r="I69" s="1105">
        <v>500</v>
      </c>
    </row>
    <row r="70" spans="1:9" ht="26.25" customHeight="1">
      <c r="A70" s="2588"/>
      <c r="B70" s="2532" t="s">
        <v>1526</v>
      </c>
      <c r="C70" s="2546" t="s">
        <v>1527</v>
      </c>
      <c r="D70" s="2611"/>
      <c r="E70" s="1198" t="s">
        <v>1475</v>
      </c>
      <c r="F70" s="1198" t="s">
        <v>1528</v>
      </c>
      <c r="G70" s="1198" t="s">
        <v>167</v>
      </c>
      <c r="H70" s="1199"/>
      <c r="I70" s="1200">
        <f>I71+I72</f>
        <v>135</v>
      </c>
    </row>
    <row r="71" spans="1:9" ht="12.75">
      <c r="A71" s="2588"/>
      <c r="B71" s="2493"/>
      <c r="C71" s="2488" t="s">
        <v>1176</v>
      </c>
      <c r="D71" s="2489"/>
      <c r="E71" s="2497" t="s">
        <v>1475</v>
      </c>
      <c r="F71" s="2190" t="s">
        <v>1529</v>
      </c>
      <c r="G71" s="2190" t="s">
        <v>167</v>
      </c>
      <c r="H71" s="1166"/>
      <c r="I71" s="1201">
        <f>I75</f>
        <v>135</v>
      </c>
    </row>
    <row r="72" spans="1:9" ht="12.75">
      <c r="A72" s="2588"/>
      <c r="B72" s="2493"/>
      <c r="C72" s="2473" t="s">
        <v>1454</v>
      </c>
      <c r="D72" s="2474"/>
      <c r="E72" s="2113"/>
      <c r="F72" s="1986"/>
      <c r="G72" s="2115"/>
      <c r="H72" s="1171"/>
      <c r="I72" s="1202">
        <f>I74</f>
        <v>0</v>
      </c>
    </row>
    <row r="73" spans="1:9" ht="26.25" customHeight="1">
      <c r="A73" s="2588"/>
      <c r="B73" s="2493"/>
      <c r="C73" s="2603" t="s">
        <v>1530</v>
      </c>
      <c r="D73" s="2560"/>
      <c r="E73" s="1234" t="s">
        <v>1475</v>
      </c>
      <c r="F73" s="1234" t="s">
        <v>1529</v>
      </c>
      <c r="G73" s="1234" t="s">
        <v>167</v>
      </c>
      <c r="H73" s="1235"/>
      <c r="I73" s="1236">
        <f>I74+I75</f>
        <v>135</v>
      </c>
    </row>
    <row r="74" spans="1:9" ht="24" customHeight="1">
      <c r="A74" s="2588"/>
      <c r="B74" s="2493"/>
      <c r="C74" s="2564" t="s">
        <v>818</v>
      </c>
      <c r="D74" s="650" t="s">
        <v>1531</v>
      </c>
      <c r="E74" s="2180" t="s">
        <v>1475</v>
      </c>
      <c r="F74" s="919" t="s">
        <v>1532</v>
      </c>
      <c r="G74" s="2604" t="s">
        <v>1026</v>
      </c>
      <c r="H74" s="1237" t="s">
        <v>1506</v>
      </c>
      <c r="I74" s="1107"/>
    </row>
    <row r="75" spans="1:9" ht="24.75" customHeight="1" thickBot="1">
      <c r="A75" s="2613"/>
      <c r="B75" s="2494"/>
      <c r="C75" s="2477"/>
      <c r="D75" s="1238" t="s">
        <v>1533</v>
      </c>
      <c r="E75" s="2582"/>
      <c r="F75" s="1239" t="s">
        <v>1534</v>
      </c>
      <c r="G75" s="2605"/>
      <c r="H75" s="1240"/>
      <c r="I75" s="1241">
        <v>135</v>
      </c>
    </row>
    <row r="76" spans="1:9" ht="41.25" customHeight="1">
      <c r="A76" s="1156">
        <v>60</v>
      </c>
      <c r="B76" s="1157"/>
      <c r="C76" s="2606" t="s">
        <v>1535</v>
      </c>
      <c r="D76" s="2607"/>
      <c r="E76" s="1158" t="s">
        <v>1536</v>
      </c>
      <c r="F76" s="1158" t="s">
        <v>1537</v>
      </c>
      <c r="G76" s="1159" t="s">
        <v>167</v>
      </c>
      <c r="H76" s="1179"/>
      <c r="I76" s="1161">
        <f>I77+I78</f>
        <v>10</v>
      </c>
    </row>
    <row r="77" spans="1:9" ht="15.75" customHeight="1">
      <c r="A77" s="1162"/>
      <c r="B77" s="1163"/>
      <c r="C77" s="2488" t="s">
        <v>1176</v>
      </c>
      <c r="D77" s="2489"/>
      <c r="E77" s="2497" t="s">
        <v>1536</v>
      </c>
      <c r="F77" s="2190" t="s">
        <v>1538</v>
      </c>
      <c r="G77" s="2190" t="s">
        <v>167</v>
      </c>
      <c r="H77" s="1166"/>
      <c r="I77" s="1167">
        <f>I79</f>
        <v>10</v>
      </c>
    </row>
    <row r="78" spans="1:9" ht="12.75" customHeight="1">
      <c r="A78" s="1168"/>
      <c r="B78" s="1169"/>
      <c r="C78" s="2473" t="s">
        <v>1454</v>
      </c>
      <c r="D78" s="2474"/>
      <c r="E78" s="2113"/>
      <c r="F78" s="1986"/>
      <c r="G78" s="2115"/>
      <c r="H78" s="1171"/>
      <c r="I78" s="1172"/>
    </row>
    <row r="79" spans="1:9" ht="27" customHeight="1" thickBot="1">
      <c r="A79" s="1173"/>
      <c r="B79" s="1174"/>
      <c r="C79" s="1242" t="s">
        <v>1049</v>
      </c>
      <c r="D79" s="1243" t="s">
        <v>1467</v>
      </c>
      <c r="E79" s="675" t="s">
        <v>1536</v>
      </c>
      <c r="F79" s="675" t="s">
        <v>1539</v>
      </c>
      <c r="G79" s="1244" t="s">
        <v>973</v>
      </c>
      <c r="H79" s="1245"/>
      <c r="I79" s="1246">
        <v>10</v>
      </c>
    </row>
    <row r="80" spans="1:9" ht="45.75" customHeight="1">
      <c r="A80" s="1247"/>
      <c r="B80" s="1248"/>
      <c r="C80" s="1249"/>
      <c r="D80" s="1250"/>
      <c r="E80" s="151"/>
      <c r="F80" s="599"/>
      <c r="G80" s="1251"/>
      <c r="H80" s="151"/>
      <c r="I80" s="1188"/>
    </row>
    <row r="81" spans="1:9" ht="53.25" customHeight="1">
      <c r="A81" s="1252"/>
      <c r="B81" s="1253"/>
      <c r="C81" s="1254"/>
      <c r="D81" s="1255"/>
      <c r="E81" s="154"/>
      <c r="F81" s="1256" t="s">
        <v>1540</v>
      </c>
      <c r="G81" s="1257"/>
      <c r="H81" s="154"/>
      <c r="I81" s="1192"/>
    </row>
    <row r="82" spans="1:9" ht="30.75" customHeight="1">
      <c r="A82" s="1162">
        <v>61</v>
      </c>
      <c r="B82" s="1258"/>
      <c r="C82" s="2530" t="s">
        <v>1541</v>
      </c>
      <c r="D82" s="2602"/>
      <c r="E82" s="1259" t="s">
        <v>1542</v>
      </c>
      <c r="F82" s="1259" t="s">
        <v>1543</v>
      </c>
      <c r="G82" s="1259" t="s">
        <v>167</v>
      </c>
      <c r="H82" s="1260"/>
      <c r="I82" s="1261">
        <f>I83+I84</f>
        <v>1300</v>
      </c>
    </row>
    <row r="83" spans="1:9" ht="14.25" customHeight="1">
      <c r="A83" s="1162"/>
      <c r="B83" s="1258"/>
      <c r="C83" s="2488" t="s">
        <v>1176</v>
      </c>
      <c r="D83" s="2489"/>
      <c r="E83" s="2497" t="s">
        <v>1544</v>
      </c>
      <c r="F83" s="2190" t="s">
        <v>1545</v>
      </c>
      <c r="G83" s="2190" t="s">
        <v>167</v>
      </c>
      <c r="H83" s="1166"/>
      <c r="I83" s="1167">
        <f>I85+I86</f>
        <v>1300</v>
      </c>
    </row>
    <row r="84" spans="1:9" ht="10.5" customHeight="1">
      <c r="A84" s="1168"/>
      <c r="B84" s="1262"/>
      <c r="C84" s="2473" t="s">
        <v>1454</v>
      </c>
      <c r="D84" s="2474"/>
      <c r="E84" s="2113"/>
      <c r="F84" s="1986"/>
      <c r="G84" s="2115"/>
      <c r="H84" s="1171"/>
      <c r="I84" s="1172"/>
    </row>
    <row r="85" spans="1:9" ht="15" customHeight="1">
      <c r="A85" s="2541"/>
      <c r="B85" s="2570"/>
      <c r="C85" s="2208" t="s">
        <v>994</v>
      </c>
      <c r="D85" s="1021" t="s">
        <v>1124</v>
      </c>
      <c r="E85" s="1957" t="s">
        <v>1542</v>
      </c>
      <c r="F85" s="1957" t="s">
        <v>1546</v>
      </c>
      <c r="G85" s="1210" t="s">
        <v>1093</v>
      </c>
      <c r="H85" s="1210"/>
      <c r="I85" s="1103">
        <v>1300</v>
      </c>
    </row>
    <row r="86" spans="1:9" ht="21" customHeight="1" thickBot="1">
      <c r="A86" s="2600"/>
      <c r="B86" s="2601"/>
      <c r="C86" s="2209"/>
      <c r="D86" s="554" t="s">
        <v>1126</v>
      </c>
      <c r="E86" s="2582"/>
      <c r="F86" s="2582"/>
      <c r="G86" s="1240" t="s">
        <v>1028</v>
      </c>
      <c r="H86" s="1240"/>
      <c r="I86" s="1241"/>
    </row>
    <row r="87" spans="1:9" ht="30" customHeight="1">
      <c r="A87" s="2596">
        <v>62</v>
      </c>
      <c r="B87" s="2597"/>
      <c r="C87" s="2598" t="s">
        <v>1547</v>
      </c>
      <c r="D87" s="2599"/>
      <c r="E87" s="1158" t="s">
        <v>1548</v>
      </c>
      <c r="F87" s="1158" t="s">
        <v>1549</v>
      </c>
      <c r="G87" s="1158" t="s">
        <v>167</v>
      </c>
      <c r="H87" s="1159"/>
      <c r="I87" s="1161">
        <f>I88+I89</f>
        <v>5510.2</v>
      </c>
    </row>
    <row r="88" spans="1:9" ht="12" customHeight="1">
      <c r="A88" s="2541"/>
      <c r="B88" s="2505"/>
      <c r="C88" s="2488" t="s">
        <v>1176</v>
      </c>
      <c r="D88" s="2489"/>
      <c r="E88" s="2497" t="s">
        <v>1548</v>
      </c>
      <c r="F88" s="2190" t="s">
        <v>1550</v>
      </c>
      <c r="G88" s="2190" t="s">
        <v>167</v>
      </c>
      <c r="H88" s="1166"/>
      <c r="I88" s="1201">
        <f>I90+I94+I97+I102</f>
        <v>5510.2</v>
      </c>
    </row>
    <row r="89" spans="1:9" ht="10.5" customHeight="1">
      <c r="A89" s="2542"/>
      <c r="B89" s="2536"/>
      <c r="C89" s="2473" t="s">
        <v>1454</v>
      </c>
      <c r="D89" s="2474"/>
      <c r="E89" s="2113"/>
      <c r="F89" s="1986"/>
      <c r="G89" s="2115"/>
      <c r="H89" s="1171"/>
      <c r="I89" s="1172"/>
    </row>
    <row r="90" spans="1:9" ht="14.25" customHeight="1">
      <c r="A90" s="2587"/>
      <c r="B90" s="2589"/>
      <c r="C90" s="2579" t="s">
        <v>1551</v>
      </c>
      <c r="D90" s="1984"/>
      <c r="E90" s="1225" t="s">
        <v>1548</v>
      </c>
      <c r="F90" s="1225" t="s">
        <v>1130</v>
      </c>
      <c r="G90" s="1225" t="s">
        <v>167</v>
      </c>
      <c r="H90" s="1226"/>
      <c r="I90" s="1264">
        <f>I91+I92+I93</f>
        <v>2841.4</v>
      </c>
    </row>
    <row r="91" spans="1:9" ht="12" customHeight="1">
      <c r="A91" s="2588"/>
      <c r="B91" s="2075"/>
      <c r="C91" s="2564" t="s">
        <v>994</v>
      </c>
      <c r="D91" s="1265" t="s">
        <v>1552</v>
      </c>
      <c r="E91" s="2591" t="s">
        <v>1548</v>
      </c>
      <c r="F91" s="2180" t="s">
        <v>1553</v>
      </c>
      <c r="G91" s="1212" t="s">
        <v>973</v>
      </c>
      <c r="H91" s="1212"/>
      <c r="I91" s="1103">
        <v>2841.4</v>
      </c>
    </row>
    <row r="92" spans="1:9" ht="9.75" customHeight="1">
      <c r="A92" s="2588"/>
      <c r="B92" s="2075"/>
      <c r="C92" s="2585"/>
      <c r="D92" s="807" t="s">
        <v>1554</v>
      </c>
      <c r="E92" s="2591"/>
      <c r="F92" s="2101"/>
      <c r="G92" s="1212" t="s">
        <v>988</v>
      </c>
      <c r="H92" s="1212"/>
      <c r="I92" s="1213"/>
    </row>
    <row r="93" spans="1:9" ht="9.75" customHeight="1">
      <c r="A93" s="2588"/>
      <c r="B93" s="2075"/>
      <c r="C93" s="2586"/>
      <c r="D93" s="1266" t="s">
        <v>1555</v>
      </c>
      <c r="E93" s="2592"/>
      <c r="F93" s="1937"/>
      <c r="G93" s="1267" t="s">
        <v>977</v>
      </c>
      <c r="H93" s="1267"/>
      <c r="I93" s="1105"/>
    </row>
    <row r="94" spans="1:9" ht="12.75" customHeight="1">
      <c r="A94" s="2588"/>
      <c r="B94" s="2075"/>
      <c r="C94" s="2593" t="s">
        <v>1556</v>
      </c>
      <c r="D94" s="1984"/>
      <c r="E94" s="1225" t="s">
        <v>1557</v>
      </c>
      <c r="F94" s="1225" t="s">
        <v>1134</v>
      </c>
      <c r="G94" s="1225" t="s">
        <v>167</v>
      </c>
      <c r="H94" s="1268"/>
      <c r="I94" s="1264">
        <f>I95</f>
        <v>624</v>
      </c>
    </row>
    <row r="95" spans="1:9" ht="14.25" customHeight="1">
      <c r="A95" s="2588"/>
      <c r="B95" s="2075"/>
      <c r="C95" s="2594" t="s">
        <v>1049</v>
      </c>
      <c r="D95" s="1269" t="s">
        <v>1133</v>
      </c>
      <c r="E95" s="2180" t="s">
        <v>1557</v>
      </c>
      <c r="F95" s="1227" t="s">
        <v>1558</v>
      </c>
      <c r="G95" s="1270" t="s">
        <v>167</v>
      </c>
      <c r="H95" s="1271"/>
      <c r="I95" s="1209">
        <f>I96</f>
        <v>624</v>
      </c>
    </row>
    <row r="96" spans="1:9" ht="13.5" customHeight="1">
      <c r="A96" s="2588"/>
      <c r="B96" s="2075"/>
      <c r="C96" s="2595"/>
      <c r="D96" s="541" t="s">
        <v>1559</v>
      </c>
      <c r="E96" s="1937"/>
      <c r="F96" s="718" t="s">
        <v>1558</v>
      </c>
      <c r="G96" s="1081" t="s">
        <v>973</v>
      </c>
      <c r="H96" s="1081"/>
      <c r="I96" s="1182">
        <v>624</v>
      </c>
    </row>
    <row r="97" spans="1:9" ht="15" customHeight="1">
      <c r="A97" s="2588"/>
      <c r="B97" s="2075"/>
      <c r="C97" s="2583" t="s">
        <v>1560</v>
      </c>
      <c r="D97" s="2584"/>
      <c r="E97" s="1225" t="s">
        <v>1557</v>
      </c>
      <c r="F97" s="1225" t="s">
        <v>1138</v>
      </c>
      <c r="G97" s="1225" t="s">
        <v>167</v>
      </c>
      <c r="H97" s="1268"/>
      <c r="I97" s="1264">
        <f>I98+I99+I100+I101</f>
        <v>1240.9</v>
      </c>
    </row>
    <row r="98" spans="1:9" ht="13.5" customHeight="1">
      <c r="A98" s="2588"/>
      <c r="B98" s="2075"/>
      <c r="C98" s="2564" t="s">
        <v>994</v>
      </c>
      <c r="D98" s="492" t="s">
        <v>1552</v>
      </c>
      <c r="E98" s="1957" t="s">
        <v>1548</v>
      </c>
      <c r="F98" s="2180" t="s">
        <v>1561</v>
      </c>
      <c r="G98" s="1210" t="s">
        <v>973</v>
      </c>
      <c r="H98" s="1210"/>
      <c r="I98" s="1103">
        <v>1240.9</v>
      </c>
    </row>
    <row r="99" spans="1:9" ht="21">
      <c r="A99" s="2588"/>
      <c r="B99" s="2075"/>
      <c r="C99" s="2585"/>
      <c r="D99" s="554" t="s">
        <v>1126</v>
      </c>
      <c r="E99" s="1957"/>
      <c r="F99" s="2101"/>
      <c r="G99" s="964" t="s">
        <v>1028</v>
      </c>
      <c r="H99" s="964"/>
      <c r="I99" s="1233"/>
    </row>
    <row r="100" spans="1:9" ht="10.5" customHeight="1">
      <c r="A100" s="2588"/>
      <c r="B100" s="2075"/>
      <c r="C100" s="2585"/>
      <c r="D100" s="807" t="s">
        <v>1554</v>
      </c>
      <c r="E100" s="1957"/>
      <c r="F100" s="2101"/>
      <c r="G100" s="964" t="s">
        <v>988</v>
      </c>
      <c r="H100" s="964"/>
      <c r="I100" s="1233"/>
    </row>
    <row r="101" spans="1:9" ht="11.25" customHeight="1">
      <c r="A101" s="2588"/>
      <c r="B101" s="2075"/>
      <c r="C101" s="2586"/>
      <c r="D101" s="1272" t="s">
        <v>1562</v>
      </c>
      <c r="E101" s="1986"/>
      <c r="F101" s="1937"/>
      <c r="G101" s="753" t="s">
        <v>1093</v>
      </c>
      <c r="H101" s="753"/>
      <c r="I101" s="1105"/>
    </row>
    <row r="102" spans="1:9" ht="17.25" customHeight="1">
      <c r="A102" s="2588"/>
      <c r="B102" s="2075"/>
      <c r="C102" s="2579" t="s">
        <v>1563</v>
      </c>
      <c r="D102" s="1984"/>
      <c r="E102" s="1225" t="s">
        <v>1557</v>
      </c>
      <c r="F102" s="1273" t="s">
        <v>1549</v>
      </c>
      <c r="G102" s="1273" t="s">
        <v>167</v>
      </c>
      <c r="H102" s="1274"/>
      <c r="I102" s="1275">
        <f>I103+I106</f>
        <v>803.9</v>
      </c>
    </row>
    <row r="103" spans="1:9" ht="24.75" customHeight="1">
      <c r="A103" s="2588"/>
      <c r="B103" s="2075"/>
      <c r="C103" s="2564" t="s">
        <v>994</v>
      </c>
      <c r="D103" s="1276" t="s">
        <v>1564</v>
      </c>
      <c r="E103" s="2180" t="s">
        <v>1548</v>
      </c>
      <c r="F103" s="778" t="s">
        <v>1565</v>
      </c>
      <c r="G103" s="1277" t="s">
        <v>167</v>
      </c>
      <c r="H103" s="1278"/>
      <c r="I103" s="290">
        <f>I104+I105</f>
        <v>603.9</v>
      </c>
    </row>
    <row r="104" spans="1:9" ht="12" customHeight="1">
      <c r="A104" s="2588"/>
      <c r="B104" s="2075"/>
      <c r="C104" s="2580"/>
      <c r="D104" s="1279" t="s">
        <v>1566</v>
      </c>
      <c r="E104" s="1957"/>
      <c r="F104" s="651" t="s">
        <v>1565</v>
      </c>
      <c r="G104" s="1280" t="s">
        <v>973</v>
      </c>
      <c r="H104" s="1212"/>
      <c r="I104" s="1213">
        <v>603.9</v>
      </c>
    </row>
    <row r="105" spans="1:9" ht="12.75" customHeight="1">
      <c r="A105" s="2588"/>
      <c r="B105" s="2075"/>
      <c r="C105" s="2580"/>
      <c r="D105" s="1281" t="s">
        <v>1567</v>
      </c>
      <c r="E105" s="2115"/>
      <c r="F105" s="652" t="s">
        <v>1565</v>
      </c>
      <c r="G105" s="1282" t="s">
        <v>988</v>
      </c>
      <c r="H105" s="753"/>
      <c r="I105" s="1105"/>
    </row>
    <row r="106" spans="1:9" ht="13.5" customHeight="1">
      <c r="A106" s="2588"/>
      <c r="B106" s="2075"/>
      <c r="C106" s="2580"/>
      <c r="D106" s="1276" t="s">
        <v>1568</v>
      </c>
      <c r="E106" s="2180" t="s">
        <v>1548</v>
      </c>
      <c r="F106" s="778" t="s">
        <v>1569</v>
      </c>
      <c r="G106" s="1283" t="s">
        <v>167</v>
      </c>
      <c r="H106" s="1284"/>
      <c r="I106" s="290">
        <f>I107</f>
        <v>200</v>
      </c>
    </row>
    <row r="107" spans="1:9" ht="14.25" customHeight="1" thickBot="1">
      <c r="A107" s="2575"/>
      <c r="B107" s="2590"/>
      <c r="C107" s="2581"/>
      <c r="D107" s="1285" t="s">
        <v>1566</v>
      </c>
      <c r="E107" s="2582"/>
      <c r="F107" s="793" t="s">
        <v>1569</v>
      </c>
      <c r="G107" s="1286" t="s">
        <v>973</v>
      </c>
      <c r="H107" s="1287"/>
      <c r="I107" s="1241">
        <v>200</v>
      </c>
    </row>
    <row r="108" spans="1:9" ht="41.25" customHeight="1">
      <c r="A108" s="2480">
        <v>63</v>
      </c>
      <c r="B108" s="2543"/>
      <c r="C108" s="2544" t="s">
        <v>1570</v>
      </c>
      <c r="D108" s="2558"/>
      <c r="E108" s="1259" t="s">
        <v>1548</v>
      </c>
      <c r="F108" s="1259" t="s">
        <v>1149</v>
      </c>
      <c r="G108" s="1259" t="s">
        <v>167</v>
      </c>
      <c r="H108" s="1260"/>
      <c r="I108" s="1261">
        <f>I109+I110</f>
        <v>400</v>
      </c>
    </row>
    <row r="109" spans="1:9" ht="12.75" customHeight="1">
      <c r="A109" s="2541"/>
      <c r="B109" s="2505"/>
      <c r="C109" s="2488" t="s">
        <v>1176</v>
      </c>
      <c r="D109" s="2489"/>
      <c r="E109" s="2497" t="s">
        <v>1548</v>
      </c>
      <c r="F109" s="2190" t="s">
        <v>1571</v>
      </c>
      <c r="G109" s="2190" t="s">
        <v>167</v>
      </c>
      <c r="H109" s="1166"/>
      <c r="I109" s="1201">
        <f>I112+I114+I116</f>
        <v>400</v>
      </c>
    </row>
    <row r="110" spans="1:9" ht="12" customHeight="1">
      <c r="A110" s="2542"/>
      <c r="B110" s="2536"/>
      <c r="C110" s="2473" t="s">
        <v>1454</v>
      </c>
      <c r="D110" s="2474"/>
      <c r="E110" s="2113"/>
      <c r="F110" s="1986"/>
      <c r="G110" s="2115"/>
      <c r="H110" s="1171"/>
      <c r="I110" s="1202"/>
    </row>
    <row r="111" spans="1:9" ht="21.75" customHeight="1">
      <c r="A111" s="2573"/>
      <c r="B111" s="2576"/>
      <c r="C111" s="2579" t="s">
        <v>1572</v>
      </c>
      <c r="D111" s="1981"/>
      <c r="E111" s="1225" t="s">
        <v>1557</v>
      </c>
      <c r="F111" s="1225" t="s">
        <v>1151</v>
      </c>
      <c r="G111" s="1225" t="s">
        <v>167</v>
      </c>
      <c r="H111" s="1268"/>
      <c r="I111" s="1264">
        <f>I112</f>
        <v>100</v>
      </c>
    </row>
    <row r="112" spans="1:9" ht="17.25" customHeight="1">
      <c r="A112" s="2574"/>
      <c r="B112" s="2577"/>
      <c r="C112" s="1288" t="s">
        <v>1049</v>
      </c>
      <c r="D112" s="1289" t="s">
        <v>1552</v>
      </c>
      <c r="E112" s="591" t="s">
        <v>1557</v>
      </c>
      <c r="F112" s="591" t="s">
        <v>1573</v>
      </c>
      <c r="G112" s="763" t="s">
        <v>973</v>
      </c>
      <c r="H112" s="763"/>
      <c r="I112" s="1110">
        <v>100</v>
      </c>
    </row>
    <row r="113" spans="1:9" ht="21.75" customHeight="1">
      <c r="A113" s="2574"/>
      <c r="B113" s="2577"/>
      <c r="C113" s="2579" t="s">
        <v>1574</v>
      </c>
      <c r="D113" s="1981"/>
      <c r="E113" s="1225" t="s">
        <v>1557</v>
      </c>
      <c r="F113" s="1225" t="s">
        <v>1153</v>
      </c>
      <c r="G113" s="1225" t="s">
        <v>167</v>
      </c>
      <c r="H113" s="1268"/>
      <c r="I113" s="1264">
        <f>I114</f>
        <v>100</v>
      </c>
    </row>
    <row r="114" spans="1:9" ht="18" customHeight="1">
      <c r="A114" s="2574"/>
      <c r="B114" s="2577"/>
      <c r="C114" s="1288" t="s">
        <v>1049</v>
      </c>
      <c r="D114" s="1289" t="s">
        <v>1552</v>
      </c>
      <c r="E114" s="591" t="s">
        <v>1557</v>
      </c>
      <c r="F114" s="591" t="s">
        <v>1575</v>
      </c>
      <c r="G114" s="763" t="s">
        <v>973</v>
      </c>
      <c r="H114" s="763"/>
      <c r="I114" s="1110">
        <v>100</v>
      </c>
    </row>
    <row r="115" spans="1:9" ht="22.5" customHeight="1">
      <c r="A115" s="2574"/>
      <c r="B115" s="2577"/>
      <c r="C115" s="2579" t="s">
        <v>1576</v>
      </c>
      <c r="D115" s="1981"/>
      <c r="E115" s="1225" t="s">
        <v>1557</v>
      </c>
      <c r="F115" s="1225" t="s">
        <v>1155</v>
      </c>
      <c r="G115" s="1225" t="s">
        <v>167</v>
      </c>
      <c r="H115" s="1268"/>
      <c r="I115" s="1264">
        <f>I116</f>
        <v>200</v>
      </c>
    </row>
    <row r="116" spans="1:9" ht="17.25" customHeight="1" thickBot="1">
      <c r="A116" s="2575"/>
      <c r="B116" s="2578"/>
      <c r="C116" s="1175" t="s">
        <v>1049</v>
      </c>
      <c r="D116" s="1184" t="s">
        <v>1552</v>
      </c>
      <c r="E116" s="593" t="s">
        <v>1557</v>
      </c>
      <c r="F116" s="593" t="s">
        <v>1577</v>
      </c>
      <c r="G116" s="1177" t="s">
        <v>973</v>
      </c>
      <c r="H116" s="1177"/>
      <c r="I116" s="1117">
        <v>200</v>
      </c>
    </row>
    <row r="117" spans="1:9" ht="31.5" customHeight="1">
      <c r="A117" s="2480">
        <v>64</v>
      </c>
      <c r="B117" s="2483"/>
      <c r="C117" s="2544" t="s">
        <v>1578</v>
      </c>
      <c r="D117" s="2572"/>
      <c r="E117" s="1195" t="s">
        <v>1579</v>
      </c>
      <c r="F117" s="1195" t="s">
        <v>1580</v>
      </c>
      <c r="G117" s="1195" t="s">
        <v>167</v>
      </c>
      <c r="H117" s="1196"/>
      <c r="I117" s="1261">
        <f>I118+I119</f>
        <v>250.2</v>
      </c>
    </row>
    <row r="118" spans="1:9" ht="12.75" customHeight="1">
      <c r="A118" s="2541"/>
      <c r="B118" s="2570"/>
      <c r="C118" s="2488" t="s">
        <v>1176</v>
      </c>
      <c r="D118" s="2489"/>
      <c r="E118" s="2497" t="s">
        <v>1579</v>
      </c>
      <c r="F118" s="2190" t="s">
        <v>1581</v>
      </c>
      <c r="G118" s="2190" t="s">
        <v>167</v>
      </c>
      <c r="H118" s="1166"/>
      <c r="I118" s="1290">
        <f>I121+I130</f>
        <v>250.2</v>
      </c>
    </row>
    <row r="119" spans="1:9" ht="13.5" customHeight="1">
      <c r="A119" s="2542"/>
      <c r="B119" s="2571"/>
      <c r="C119" s="2473" t="s">
        <v>1454</v>
      </c>
      <c r="D119" s="2474"/>
      <c r="E119" s="2113"/>
      <c r="F119" s="1986"/>
      <c r="G119" s="1986"/>
      <c r="H119" s="1171"/>
      <c r="I119" s="1172">
        <f>I122+I131</f>
        <v>0</v>
      </c>
    </row>
    <row r="120" spans="1:9" ht="20.25" customHeight="1">
      <c r="A120" s="2563"/>
      <c r="B120" s="2564"/>
      <c r="C120" s="2567" t="s">
        <v>1582</v>
      </c>
      <c r="D120" s="2560"/>
      <c r="E120" s="1291" t="s">
        <v>1475</v>
      </c>
      <c r="F120" s="1227" t="s">
        <v>1583</v>
      </c>
      <c r="G120" s="1227" t="s">
        <v>167</v>
      </c>
      <c r="H120" s="1292"/>
      <c r="I120" s="301">
        <f>I121+I122</f>
        <v>163.6</v>
      </c>
    </row>
    <row r="121" spans="1:9" ht="12.75" customHeight="1">
      <c r="A121" s="2517"/>
      <c r="B121" s="2565"/>
      <c r="C121" s="2488" t="s">
        <v>1176</v>
      </c>
      <c r="D121" s="2561"/>
      <c r="E121" s="1957" t="s">
        <v>1475</v>
      </c>
      <c r="F121" s="1293" t="s">
        <v>1583</v>
      </c>
      <c r="G121" s="666" t="s">
        <v>167</v>
      </c>
      <c r="H121" s="1294"/>
      <c r="I121" s="1295">
        <f>I125+I128</f>
        <v>163.6</v>
      </c>
    </row>
    <row r="122" spans="1:9" ht="12" customHeight="1">
      <c r="A122" s="2517"/>
      <c r="B122" s="2565"/>
      <c r="C122" s="2473" t="s">
        <v>1454</v>
      </c>
      <c r="D122" s="2562"/>
      <c r="E122" s="2214"/>
      <c r="F122" s="954" t="s">
        <v>1584</v>
      </c>
      <c r="G122" s="652" t="s">
        <v>167</v>
      </c>
      <c r="H122" s="1296"/>
      <c r="I122" s="1295">
        <f>I124+I127</f>
        <v>0</v>
      </c>
    </row>
    <row r="123" spans="1:9" ht="23.25" customHeight="1">
      <c r="A123" s="2517"/>
      <c r="B123" s="2565"/>
      <c r="C123" s="2553" t="s">
        <v>818</v>
      </c>
      <c r="D123" s="1297" t="s">
        <v>1585</v>
      </c>
      <c r="E123" s="1298" t="s">
        <v>1475</v>
      </c>
      <c r="F123" s="659" t="s">
        <v>1586</v>
      </c>
      <c r="G123" s="1299" t="s">
        <v>167</v>
      </c>
      <c r="H123" s="1300"/>
      <c r="I123" s="1209">
        <f>I124+I125</f>
        <v>76.8</v>
      </c>
    </row>
    <row r="124" spans="1:9" ht="22.5" customHeight="1">
      <c r="A124" s="2517"/>
      <c r="B124" s="2565"/>
      <c r="C124" s="2554"/>
      <c r="D124" s="1029" t="s">
        <v>1587</v>
      </c>
      <c r="E124" s="2569" t="s">
        <v>1475</v>
      </c>
      <c r="F124" s="529" t="s">
        <v>1588</v>
      </c>
      <c r="G124" s="1301">
        <v>244</v>
      </c>
      <c r="H124" s="1302"/>
      <c r="I124" s="1303"/>
    </row>
    <row r="125" spans="1:9" ht="25.5" customHeight="1">
      <c r="A125" s="2517"/>
      <c r="B125" s="2565"/>
      <c r="C125" s="2554"/>
      <c r="D125" s="943" t="s">
        <v>1589</v>
      </c>
      <c r="E125" s="2491"/>
      <c r="F125" s="638" t="s">
        <v>1588</v>
      </c>
      <c r="G125" s="1304">
        <v>244</v>
      </c>
      <c r="H125" s="787"/>
      <c r="I125" s="1305">
        <v>76.8</v>
      </c>
    </row>
    <row r="126" spans="1:9" ht="24" customHeight="1">
      <c r="A126" s="2517"/>
      <c r="B126" s="2565"/>
      <c r="C126" s="2554"/>
      <c r="D126" s="1306" t="s">
        <v>1590</v>
      </c>
      <c r="E126" s="1298" t="s">
        <v>1475</v>
      </c>
      <c r="F126" s="1227" t="s">
        <v>1591</v>
      </c>
      <c r="G126" s="1227" t="s">
        <v>167</v>
      </c>
      <c r="H126" s="1300"/>
      <c r="I126" s="661">
        <f>I127+I128</f>
        <v>86.8</v>
      </c>
    </row>
    <row r="127" spans="1:9" ht="24" customHeight="1">
      <c r="A127" s="2517"/>
      <c r="B127" s="2565"/>
      <c r="C127" s="2554"/>
      <c r="D127" s="1307" t="s">
        <v>1592</v>
      </c>
      <c r="E127" s="1957" t="s">
        <v>1475</v>
      </c>
      <c r="F127" s="666" t="s">
        <v>1593</v>
      </c>
      <c r="G127" s="1957" t="s">
        <v>973</v>
      </c>
      <c r="H127" s="1302" t="s">
        <v>1594</v>
      </c>
      <c r="I127" s="1308"/>
    </row>
    <row r="128" spans="1:9" ht="21.75" customHeight="1">
      <c r="A128" s="2517"/>
      <c r="B128" s="2565"/>
      <c r="C128" s="2568"/>
      <c r="D128" s="1309" t="s">
        <v>1595</v>
      </c>
      <c r="E128" s="2114"/>
      <c r="F128" s="712" t="s">
        <v>1596</v>
      </c>
      <c r="G128" s="1957"/>
      <c r="H128" s="787"/>
      <c r="I128" s="1310">
        <v>86.8</v>
      </c>
    </row>
    <row r="129" spans="1:9" ht="21" customHeight="1">
      <c r="A129" s="2517"/>
      <c r="B129" s="2565"/>
      <c r="C129" s="2559" t="s">
        <v>1597</v>
      </c>
      <c r="D129" s="2560"/>
      <c r="E129" s="1311" t="s">
        <v>1548</v>
      </c>
      <c r="F129" s="1312" t="s">
        <v>1598</v>
      </c>
      <c r="G129" s="1312" t="s">
        <v>167</v>
      </c>
      <c r="H129" s="1313"/>
      <c r="I129" s="1314">
        <f>I130+I131</f>
        <v>86.6</v>
      </c>
    </row>
    <row r="130" spans="1:9" ht="13.5" customHeight="1">
      <c r="A130" s="2517"/>
      <c r="B130" s="2565"/>
      <c r="C130" s="2488" t="s">
        <v>1176</v>
      </c>
      <c r="D130" s="2561"/>
      <c r="E130" s="1957" t="s">
        <v>1548</v>
      </c>
      <c r="F130" s="1315" t="s">
        <v>1599</v>
      </c>
      <c r="G130" s="666" t="s">
        <v>167</v>
      </c>
      <c r="H130" s="1294"/>
      <c r="I130" s="1316">
        <f>I134</f>
        <v>86.6</v>
      </c>
    </row>
    <row r="131" spans="1:9" ht="12.75" customHeight="1">
      <c r="A131" s="2517"/>
      <c r="B131" s="2565"/>
      <c r="C131" s="2473" t="s">
        <v>1454</v>
      </c>
      <c r="D131" s="2562"/>
      <c r="E131" s="2214"/>
      <c r="F131" s="1317" t="s">
        <v>1599</v>
      </c>
      <c r="G131" s="652" t="s">
        <v>167</v>
      </c>
      <c r="H131" s="1296"/>
      <c r="I131" s="1316">
        <f>I133</f>
        <v>0</v>
      </c>
    </row>
    <row r="132" spans="1:9" ht="14.25" customHeight="1">
      <c r="A132" s="2517"/>
      <c r="B132" s="2565"/>
      <c r="C132" s="2553" t="s">
        <v>818</v>
      </c>
      <c r="D132" s="1318" t="s">
        <v>1600</v>
      </c>
      <c r="E132" s="1319" t="s">
        <v>1548</v>
      </c>
      <c r="F132" s="1320" t="s">
        <v>1601</v>
      </c>
      <c r="G132" s="1320" t="s">
        <v>167</v>
      </c>
      <c r="H132" s="1321"/>
      <c r="I132" s="1322">
        <f>I133+I134</f>
        <v>86.6</v>
      </c>
    </row>
    <row r="133" spans="1:9" ht="21.75" customHeight="1">
      <c r="A133" s="2517"/>
      <c r="B133" s="2565"/>
      <c r="C133" s="2554"/>
      <c r="D133" s="791" t="s">
        <v>1602</v>
      </c>
      <c r="E133" s="2556" t="s">
        <v>1548</v>
      </c>
      <c r="F133" s="919" t="s">
        <v>1601</v>
      </c>
      <c r="G133" s="1956" t="s">
        <v>973</v>
      </c>
      <c r="H133" s="1323"/>
      <c r="I133" s="1308"/>
    </row>
    <row r="134" spans="1:9" ht="21.75" customHeight="1" thickBot="1">
      <c r="A134" s="2518"/>
      <c r="B134" s="2566"/>
      <c r="C134" s="2555"/>
      <c r="D134" s="792" t="s">
        <v>1603</v>
      </c>
      <c r="E134" s="2557"/>
      <c r="F134" s="793" t="s">
        <v>1601</v>
      </c>
      <c r="G134" s="1958"/>
      <c r="H134" s="1324"/>
      <c r="I134" s="678">
        <v>86.6</v>
      </c>
    </row>
    <row r="135" spans="1:9" ht="12" customHeight="1">
      <c r="A135" s="1254"/>
      <c r="B135" s="1325"/>
      <c r="C135" s="1254"/>
      <c r="D135" s="1326"/>
      <c r="E135" s="154"/>
      <c r="F135" s="1193" t="s">
        <v>1604</v>
      </c>
      <c r="G135" s="1327"/>
      <c r="H135" s="1328"/>
      <c r="I135" s="1192"/>
    </row>
    <row r="136" spans="1:9" ht="6" customHeight="1">
      <c r="A136" s="1254"/>
      <c r="B136" s="1325"/>
      <c r="C136" s="1254"/>
      <c r="D136" s="1326"/>
      <c r="E136" s="154"/>
      <c r="F136" s="154"/>
      <c r="G136" s="1327"/>
      <c r="H136" s="1328"/>
      <c r="I136" s="1192"/>
    </row>
    <row r="137" spans="1:9" ht="34.5" customHeight="1">
      <c r="A137" s="1194">
        <v>65</v>
      </c>
      <c r="B137" s="1329"/>
      <c r="C137" s="2544" t="s">
        <v>1605</v>
      </c>
      <c r="D137" s="2558"/>
      <c r="E137" s="1195" t="s">
        <v>1606</v>
      </c>
      <c r="F137" s="1195" t="s">
        <v>1607</v>
      </c>
      <c r="G137" s="1195" t="s">
        <v>167</v>
      </c>
      <c r="H137" s="1196"/>
      <c r="I137" s="1197">
        <f>I138+I139</f>
        <v>483379</v>
      </c>
    </row>
    <row r="138" spans="1:9" ht="13.5" customHeight="1">
      <c r="A138" s="1194"/>
      <c r="B138" s="1329"/>
      <c r="C138" s="2488" t="s">
        <v>1176</v>
      </c>
      <c r="D138" s="2489"/>
      <c r="E138" s="2497" t="s">
        <v>1606</v>
      </c>
      <c r="F138" s="2190" t="s">
        <v>1608</v>
      </c>
      <c r="G138" s="2190" t="s">
        <v>167</v>
      </c>
      <c r="H138" s="1166"/>
      <c r="I138" s="1167">
        <f>I141+I145+I153+I161+I166+I172+I179+I185</f>
        <v>200611.30000000002</v>
      </c>
    </row>
    <row r="139" spans="1:9" ht="13.5" customHeight="1">
      <c r="A139" s="1168"/>
      <c r="B139" s="1330"/>
      <c r="C139" s="2473" t="s">
        <v>1454</v>
      </c>
      <c r="D139" s="2474"/>
      <c r="E139" s="2113"/>
      <c r="F139" s="1986"/>
      <c r="G139" s="2115"/>
      <c r="H139" s="1171"/>
      <c r="I139" s="1172">
        <f>I142+I146+I154+I162+I167+I173+I180+I186</f>
        <v>282767.7</v>
      </c>
    </row>
    <row r="140" spans="1:9" ht="23.25" customHeight="1">
      <c r="A140" s="2389" t="s">
        <v>818</v>
      </c>
      <c r="B140" s="2532" t="s">
        <v>1478</v>
      </c>
      <c r="C140" s="2549" t="s">
        <v>1609</v>
      </c>
      <c r="D140" s="2550"/>
      <c r="E140" s="1225" t="s">
        <v>1610</v>
      </c>
      <c r="F140" s="1225" t="s">
        <v>1183</v>
      </c>
      <c r="G140" s="1226" t="s">
        <v>167</v>
      </c>
      <c r="H140" s="1226"/>
      <c r="I140" s="1264">
        <f>I141+I142</f>
        <v>1702</v>
      </c>
    </row>
    <row r="141" spans="1:9" ht="11.25" customHeight="1">
      <c r="A141" s="2227"/>
      <c r="B141" s="2493"/>
      <c r="C141" s="2488" t="s">
        <v>1176</v>
      </c>
      <c r="D141" s="2489"/>
      <c r="E141" s="2497" t="s">
        <v>1606</v>
      </c>
      <c r="F141" s="2190" t="s">
        <v>1611</v>
      </c>
      <c r="G141" s="2190" t="s">
        <v>167</v>
      </c>
      <c r="H141" s="1166"/>
      <c r="I141" s="1167">
        <f>I143</f>
        <v>1702</v>
      </c>
    </row>
    <row r="142" spans="1:9" ht="10.5" customHeight="1">
      <c r="A142" s="2227"/>
      <c r="B142" s="2493"/>
      <c r="C142" s="2473" t="s">
        <v>1454</v>
      </c>
      <c r="D142" s="2474"/>
      <c r="E142" s="2113"/>
      <c r="F142" s="1986"/>
      <c r="G142" s="2115"/>
      <c r="H142" s="1171"/>
      <c r="I142" s="1172"/>
    </row>
    <row r="143" spans="1:9" ht="19.5">
      <c r="A143" s="2000"/>
      <c r="B143" s="2505"/>
      <c r="C143" s="1155" t="s">
        <v>1049</v>
      </c>
      <c r="D143" s="1331" t="s">
        <v>1612</v>
      </c>
      <c r="E143" s="591" t="s">
        <v>1610</v>
      </c>
      <c r="F143" s="591" t="s">
        <v>1613</v>
      </c>
      <c r="G143" s="763" t="s">
        <v>1181</v>
      </c>
      <c r="H143" s="763"/>
      <c r="I143" s="1110">
        <v>1702</v>
      </c>
    </row>
    <row r="144" spans="1:9" ht="23.25" customHeight="1">
      <c r="A144" s="2000"/>
      <c r="B144" s="2532" t="s">
        <v>1526</v>
      </c>
      <c r="C144" s="2549" t="s">
        <v>1614</v>
      </c>
      <c r="D144" s="2550"/>
      <c r="E144" s="1225" t="s">
        <v>1615</v>
      </c>
      <c r="F144" s="1225" t="s">
        <v>1210</v>
      </c>
      <c r="G144" s="1226" t="s">
        <v>167</v>
      </c>
      <c r="H144" s="1226"/>
      <c r="I144" s="1264">
        <f>I145+I146</f>
        <v>1209</v>
      </c>
    </row>
    <row r="145" spans="1:9" ht="12.75">
      <c r="A145" s="2000"/>
      <c r="B145" s="2493"/>
      <c r="C145" s="2488" t="s">
        <v>1176</v>
      </c>
      <c r="D145" s="2489"/>
      <c r="E145" s="2497" t="s">
        <v>1615</v>
      </c>
      <c r="F145" s="2190" t="s">
        <v>1616</v>
      </c>
      <c r="G145" s="2190" t="s">
        <v>167</v>
      </c>
      <c r="H145" s="1166"/>
      <c r="I145" s="1167">
        <f>I147+I149+I151</f>
        <v>1209</v>
      </c>
    </row>
    <row r="146" spans="1:9" ht="12.75">
      <c r="A146" s="2000"/>
      <c r="B146" s="2493"/>
      <c r="C146" s="2473" t="s">
        <v>1454</v>
      </c>
      <c r="D146" s="2474"/>
      <c r="E146" s="2113"/>
      <c r="F146" s="1986"/>
      <c r="G146" s="2115"/>
      <c r="H146" s="1171"/>
      <c r="I146" s="1172">
        <f>I150</f>
        <v>0</v>
      </c>
    </row>
    <row r="147" spans="1:9" ht="21.75" customHeight="1">
      <c r="A147" s="2000"/>
      <c r="B147" s="2493"/>
      <c r="C147" s="1941" t="s">
        <v>1617</v>
      </c>
      <c r="D147" s="916" t="s">
        <v>1392</v>
      </c>
      <c r="E147" s="591" t="s">
        <v>1615</v>
      </c>
      <c r="F147" s="591" t="s">
        <v>1618</v>
      </c>
      <c r="G147" s="763" t="s">
        <v>1181</v>
      </c>
      <c r="H147" s="763"/>
      <c r="I147" s="1110">
        <v>945</v>
      </c>
    </row>
    <row r="148" spans="1:9" ht="23.25" customHeight="1">
      <c r="A148" s="2000"/>
      <c r="B148" s="2519"/>
      <c r="C148" s="2513"/>
      <c r="D148" s="917" t="s">
        <v>1213</v>
      </c>
      <c r="E148" s="1227" t="s">
        <v>1615</v>
      </c>
      <c r="F148" s="1227" t="s">
        <v>1619</v>
      </c>
      <c r="G148" s="1227" t="s">
        <v>167</v>
      </c>
      <c r="H148" s="779"/>
      <c r="I148" s="1209">
        <f>I149+I150+I151</f>
        <v>264</v>
      </c>
    </row>
    <row r="149" spans="1:9" ht="12.75">
      <c r="A149" s="2000"/>
      <c r="B149" s="2519"/>
      <c r="C149" s="2552"/>
      <c r="D149" s="918" t="s">
        <v>1176</v>
      </c>
      <c r="E149" s="1956" t="s">
        <v>1615</v>
      </c>
      <c r="F149" s="919" t="s">
        <v>1620</v>
      </c>
      <c r="G149" s="1956" t="s">
        <v>1181</v>
      </c>
      <c r="H149" s="1219"/>
      <c r="I149" s="1107">
        <v>264</v>
      </c>
    </row>
    <row r="150" spans="1:9" ht="12.75">
      <c r="A150" s="2000"/>
      <c r="B150" s="2519"/>
      <c r="C150" s="2552"/>
      <c r="D150" s="920" t="s">
        <v>865</v>
      </c>
      <c r="E150" s="1990"/>
      <c r="F150" s="651" t="s">
        <v>1621</v>
      </c>
      <c r="G150" s="1990"/>
      <c r="H150" s="1212"/>
      <c r="I150" s="1213"/>
    </row>
    <row r="151" spans="1:9" ht="12.75">
      <c r="A151" s="2000"/>
      <c r="B151" s="2520"/>
      <c r="C151" s="2275"/>
      <c r="D151" s="921" t="s">
        <v>1217</v>
      </c>
      <c r="E151" s="1979"/>
      <c r="F151" s="652" t="s">
        <v>1622</v>
      </c>
      <c r="G151" s="1979"/>
      <c r="H151" s="753"/>
      <c r="I151" s="1105"/>
    </row>
    <row r="152" spans="1:9" ht="24.75" customHeight="1">
      <c r="A152" s="2000"/>
      <c r="B152" s="2532" t="s">
        <v>1623</v>
      </c>
      <c r="C152" s="2549" t="s">
        <v>1624</v>
      </c>
      <c r="D152" s="2550"/>
      <c r="E152" s="1225" t="s">
        <v>1625</v>
      </c>
      <c r="F152" s="1225" t="s">
        <v>1234</v>
      </c>
      <c r="G152" s="1226" t="s">
        <v>167</v>
      </c>
      <c r="H152" s="1226"/>
      <c r="I152" s="1264">
        <f>I153+I154</f>
        <v>685</v>
      </c>
    </row>
    <row r="153" spans="1:9" ht="12.75">
      <c r="A153" s="2000"/>
      <c r="B153" s="2493"/>
      <c r="C153" s="2488" t="s">
        <v>1176</v>
      </c>
      <c r="D153" s="2489"/>
      <c r="E153" s="2497" t="s">
        <v>1606</v>
      </c>
      <c r="F153" s="2190" t="s">
        <v>1626</v>
      </c>
      <c r="G153" s="2190" t="s">
        <v>167</v>
      </c>
      <c r="H153" s="1166"/>
      <c r="I153" s="1167">
        <f>I155+I157+I159</f>
        <v>685</v>
      </c>
    </row>
    <row r="154" spans="1:9" ht="12.75">
      <c r="A154" s="2000"/>
      <c r="B154" s="2493"/>
      <c r="C154" s="2473" t="s">
        <v>1454</v>
      </c>
      <c r="D154" s="2474"/>
      <c r="E154" s="2113"/>
      <c r="F154" s="1986"/>
      <c r="G154" s="2115"/>
      <c r="H154" s="1171"/>
      <c r="I154" s="1172">
        <f>I159</f>
        <v>0</v>
      </c>
    </row>
    <row r="155" spans="1:9" ht="21.75" customHeight="1">
      <c r="A155" s="2000"/>
      <c r="B155" s="2505"/>
      <c r="C155" s="1941" t="s">
        <v>1617</v>
      </c>
      <c r="D155" s="916" t="s">
        <v>1392</v>
      </c>
      <c r="E155" s="590" t="s">
        <v>1625</v>
      </c>
      <c r="F155" s="590" t="s">
        <v>1627</v>
      </c>
      <c r="G155" s="977" t="s">
        <v>1181</v>
      </c>
      <c r="H155" s="977"/>
      <c r="I155" s="1332">
        <v>205</v>
      </c>
    </row>
    <row r="156" spans="1:9" ht="24" customHeight="1">
      <c r="A156" s="2000"/>
      <c r="B156" s="2519"/>
      <c r="C156" s="2513"/>
      <c r="D156" s="917" t="s">
        <v>1213</v>
      </c>
      <c r="E156" s="1227" t="s">
        <v>1625</v>
      </c>
      <c r="F156" s="1227" t="s">
        <v>1628</v>
      </c>
      <c r="G156" s="1227" t="s">
        <v>167</v>
      </c>
      <c r="H156" s="779"/>
      <c r="I156" s="1209">
        <f>I157+I158+I159</f>
        <v>480</v>
      </c>
    </row>
    <row r="157" spans="1:9" ht="14.25" customHeight="1">
      <c r="A157" s="2000"/>
      <c r="B157" s="2519"/>
      <c r="C157" s="2552"/>
      <c r="D157" s="918" t="s">
        <v>1176</v>
      </c>
      <c r="E157" s="2180" t="s">
        <v>1625</v>
      </c>
      <c r="F157" s="919" t="s">
        <v>1629</v>
      </c>
      <c r="G157" s="1956" t="s">
        <v>1181</v>
      </c>
      <c r="H157" s="1219"/>
      <c r="I157" s="1107">
        <v>480</v>
      </c>
    </row>
    <row r="158" spans="1:9" ht="12" customHeight="1">
      <c r="A158" s="2000"/>
      <c r="B158" s="2519"/>
      <c r="C158" s="2552"/>
      <c r="D158" s="920" t="s">
        <v>865</v>
      </c>
      <c r="E158" s="1957"/>
      <c r="F158" s="651" t="s">
        <v>1630</v>
      </c>
      <c r="G158" s="1990"/>
      <c r="H158" s="1212"/>
      <c r="I158" s="1213"/>
    </row>
    <row r="159" spans="1:9" ht="16.5" customHeight="1">
      <c r="A159" s="2000"/>
      <c r="B159" s="2520"/>
      <c r="C159" s="2275"/>
      <c r="D159" s="921" t="s">
        <v>1217</v>
      </c>
      <c r="E159" s="2115"/>
      <c r="F159" s="652" t="s">
        <v>1631</v>
      </c>
      <c r="G159" s="1979"/>
      <c r="H159" s="753"/>
      <c r="I159" s="1105"/>
    </row>
    <row r="160" spans="1:9" ht="26.25" customHeight="1">
      <c r="A160" s="2000"/>
      <c r="B160" s="2493" t="s">
        <v>1632</v>
      </c>
      <c r="C160" s="2551" t="s">
        <v>1633</v>
      </c>
      <c r="D160" s="2526"/>
      <c r="E160" s="1333" t="s">
        <v>1615</v>
      </c>
      <c r="F160" s="1333" t="s">
        <v>1204</v>
      </c>
      <c r="G160" s="1333" t="s">
        <v>167</v>
      </c>
      <c r="H160" s="1334"/>
      <c r="I160" s="1335">
        <f>I161+I162</f>
        <v>18977.6</v>
      </c>
    </row>
    <row r="161" spans="1:9" ht="12.75">
      <c r="A161" s="2000"/>
      <c r="B161" s="2505"/>
      <c r="C161" s="2488" t="s">
        <v>1176</v>
      </c>
      <c r="D161" s="2489"/>
      <c r="E161" s="2497" t="s">
        <v>1615</v>
      </c>
      <c r="F161" s="2190" t="s">
        <v>1634</v>
      </c>
      <c r="G161" s="2190" t="s">
        <v>167</v>
      </c>
      <c r="H161" s="1166"/>
      <c r="I161" s="1167">
        <f>I163</f>
        <v>9488.8</v>
      </c>
    </row>
    <row r="162" spans="1:9" ht="12.75">
      <c r="A162" s="2000"/>
      <c r="B162" s="2505"/>
      <c r="C162" s="2473" t="s">
        <v>1454</v>
      </c>
      <c r="D162" s="2474"/>
      <c r="E162" s="2113"/>
      <c r="F162" s="1986"/>
      <c r="G162" s="2115"/>
      <c r="H162" s="1171"/>
      <c r="I162" s="1172">
        <f>I164</f>
        <v>9488.8</v>
      </c>
    </row>
    <row r="163" spans="1:9" ht="15" customHeight="1">
      <c r="A163" s="2000"/>
      <c r="B163" s="2505"/>
      <c r="C163" s="2512" t="s">
        <v>994</v>
      </c>
      <c r="D163" s="1336" t="s">
        <v>1635</v>
      </c>
      <c r="E163" s="2535" t="s">
        <v>1615</v>
      </c>
      <c r="F163" s="712" t="s">
        <v>1636</v>
      </c>
      <c r="G163" s="1957" t="s">
        <v>1181</v>
      </c>
      <c r="H163" s="964"/>
      <c r="I163" s="1233">
        <v>9488.8</v>
      </c>
    </row>
    <row r="164" spans="1:9" ht="15" customHeight="1">
      <c r="A164" s="2000"/>
      <c r="B164" s="2505"/>
      <c r="C164" s="2071"/>
      <c r="D164" s="1337" t="s">
        <v>1637</v>
      </c>
      <c r="E164" s="2212"/>
      <c r="F164" s="712" t="s">
        <v>1638</v>
      </c>
      <c r="G164" s="1957"/>
      <c r="H164" s="964"/>
      <c r="I164" s="1233">
        <v>9488.8</v>
      </c>
    </row>
    <row r="165" spans="1:9" ht="23.25" customHeight="1">
      <c r="A165" s="2141"/>
      <c r="B165" s="2532" t="s">
        <v>1639</v>
      </c>
      <c r="C165" s="2549" t="s">
        <v>1640</v>
      </c>
      <c r="D165" s="2550"/>
      <c r="E165" s="1225" t="s">
        <v>1610</v>
      </c>
      <c r="F165" s="1225" t="s">
        <v>1174</v>
      </c>
      <c r="G165" s="1226" t="s">
        <v>167</v>
      </c>
      <c r="H165" s="1226"/>
      <c r="I165" s="1264">
        <f>I166+I167</f>
        <v>210776.90000000002</v>
      </c>
    </row>
    <row r="166" spans="1:9" ht="12.75">
      <c r="A166" s="2141"/>
      <c r="B166" s="2493"/>
      <c r="C166" s="2488" t="s">
        <v>1176</v>
      </c>
      <c r="D166" s="2489"/>
      <c r="E166" s="2497" t="s">
        <v>1610</v>
      </c>
      <c r="F166" s="2190" t="s">
        <v>1641</v>
      </c>
      <c r="G166" s="2190" t="s">
        <v>167</v>
      </c>
      <c r="H166" s="1166"/>
      <c r="I166" s="1167">
        <f>I169</f>
        <v>79789.3</v>
      </c>
    </row>
    <row r="167" spans="1:9" ht="12.75">
      <c r="A167" s="2141"/>
      <c r="B167" s="2493"/>
      <c r="C167" s="2473" t="s">
        <v>1454</v>
      </c>
      <c r="D167" s="2474"/>
      <c r="E167" s="2113"/>
      <c r="F167" s="1986"/>
      <c r="G167" s="2115"/>
      <c r="H167" s="1171"/>
      <c r="I167" s="1172">
        <f>I170</f>
        <v>130987.6</v>
      </c>
    </row>
    <row r="168" spans="1:9" ht="22.5">
      <c r="A168" s="2141"/>
      <c r="B168" s="2493"/>
      <c r="C168" s="2143" t="s">
        <v>818</v>
      </c>
      <c r="D168" s="847" t="s">
        <v>1642</v>
      </c>
      <c r="E168" s="1338" t="s">
        <v>1610</v>
      </c>
      <c r="F168" s="784" t="s">
        <v>1641</v>
      </c>
      <c r="G168" s="784" t="s">
        <v>167</v>
      </c>
      <c r="H168" s="1166"/>
      <c r="I168" s="1167">
        <f>I169+I170</f>
        <v>210776.90000000002</v>
      </c>
    </row>
    <row r="169" spans="1:9" ht="21">
      <c r="A169" s="2141"/>
      <c r="B169" s="2493"/>
      <c r="C169" s="2156"/>
      <c r="D169" s="1164" t="s">
        <v>1643</v>
      </c>
      <c r="E169" s="2497" t="s">
        <v>1610</v>
      </c>
      <c r="F169" s="784" t="s">
        <v>1644</v>
      </c>
      <c r="G169" s="2190" t="s">
        <v>1171</v>
      </c>
      <c r="H169" s="1166"/>
      <c r="I169" s="225">
        <v>79789.3</v>
      </c>
    </row>
    <row r="170" spans="1:9" ht="21">
      <c r="A170" s="2141"/>
      <c r="B170" s="2548"/>
      <c r="C170" s="2071"/>
      <c r="D170" s="1170" t="s">
        <v>1645</v>
      </c>
      <c r="E170" s="2113"/>
      <c r="F170" s="789" t="s">
        <v>1646</v>
      </c>
      <c r="G170" s="2115"/>
      <c r="H170" s="1339"/>
      <c r="I170" s="116">
        <v>130987.6</v>
      </c>
    </row>
    <row r="171" spans="1:9" ht="21.75" customHeight="1">
      <c r="A171" s="2141"/>
      <c r="B171" s="2532" t="s">
        <v>1647</v>
      </c>
      <c r="C171" s="2546" t="s">
        <v>1648</v>
      </c>
      <c r="D171" s="2547"/>
      <c r="E171" s="1225" t="s">
        <v>1615</v>
      </c>
      <c r="F171" s="1225" t="s">
        <v>1193</v>
      </c>
      <c r="G171" s="1226" t="s">
        <v>167</v>
      </c>
      <c r="H171" s="1226"/>
      <c r="I171" s="1264">
        <f>I172+I173</f>
        <v>194759.10000000003</v>
      </c>
    </row>
    <row r="172" spans="1:9" ht="12.75">
      <c r="A172" s="2141"/>
      <c r="B172" s="2493"/>
      <c r="C172" s="2488" t="s">
        <v>1176</v>
      </c>
      <c r="D172" s="2489"/>
      <c r="E172" s="2497" t="s">
        <v>1615</v>
      </c>
      <c r="F172" s="2190" t="s">
        <v>1649</v>
      </c>
      <c r="G172" s="2190" t="s">
        <v>167</v>
      </c>
      <c r="H172" s="1166"/>
      <c r="I172" s="1167">
        <f>I175</f>
        <v>52467.8</v>
      </c>
    </row>
    <row r="173" spans="1:9" ht="12.75">
      <c r="A173" s="2141"/>
      <c r="B173" s="2493"/>
      <c r="C173" s="2473" t="s">
        <v>1454</v>
      </c>
      <c r="D173" s="2474"/>
      <c r="E173" s="2498"/>
      <c r="F173" s="1986"/>
      <c r="G173" s="2115"/>
      <c r="H173" s="1171"/>
      <c r="I173" s="1172">
        <f>I176+I177</f>
        <v>142291.30000000002</v>
      </c>
    </row>
    <row r="174" spans="1:9" ht="24" customHeight="1">
      <c r="A174" s="2141"/>
      <c r="B174" s="2493"/>
      <c r="C174" s="2143" t="s">
        <v>818</v>
      </c>
      <c r="D174" s="847" t="s">
        <v>1650</v>
      </c>
      <c r="E174" s="1338" t="s">
        <v>1615</v>
      </c>
      <c r="F174" s="784" t="s">
        <v>1651</v>
      </c>
      <c r="G174" s="784" t="s">
        <v>167</v>
      </c>
      <c r="H174" s="1166"/>
      <c r="I174" s="1167">
        <f>I175+I176</f>
        <v>188952</v>
      </c>
    </row>
    <row r="175" spans="1:9" ht="21">
      <c r="A175" s="2141"/>
      <c r="B175" s="2493"/>
      <c r="C175" s="2156"/>
      <c r="D175" s="1164" t="s">
        <v>1652</v>
      </c>
      <c r="E175" s="2497" t="s">
        <v>1615</v>
      </c>
      <c r="F175" s="784" t="s">
        <v>1653</v>
      </c>
      <c r="G175" s="2190" t="s">
        <v>1171</v>
      </c>
      <c r="H175" s="1166"/>
      <c r="I175" s="225">
        <v>52467.8</v>
      </c>
    </row>
    <row r="176" spans="1:9" ht="21">
      <c r="A176" s="2141"/>
      <c r="B176" s="2493"/>
      <c r="C176" s="2156"/>
      <c r="D176" s="1340" t="s">
        <v>1654</v>
      </c>
      <c r="E176" s="2501"/>
      <c r="F176" s="728" t="s">
        <v>1655</v>
      </c>
      <c r="G176" s="2114"/>
      <c r="H176" s="1341"/>
      <c r="I176" s="241">
        <v>136484.2</v>
      </c>
    </row>
    <row r="177" spans="1:9" ht="22.5">
      <c r="A177" s="2141"/>
      <c r="B177" s="2548"/>
      <c r="C177" s="2071"/>
      <c r="D177" s="890" t="s">
        <v>1656</v>
      </c>
      <c r="E177" s="592" t="s">
        <v>1615</v>
      </c>
      <c r="F177" s="776" t="s">
        <v>1657</v>
      </c>
      <c r="G177" s="776" t="s">
        <v>1171</v>
      </c>
      <c r="H177" s="1342"/>
      <c r="I177" s="318">
        <v>5807.1</v>
      </c>
    </row>
    <row r="178" spans="1:9" ht="22.5" customHeight="1">
      <c r="A178" s="2141"/>
      <c r="B178" s="2532" t="s">
        <v>1658</v>
      </c>
      <c r="C178" s="2546" t="s">
        <v>1659</v>
      </c>
      <c r="D178" s="2547"/>
      <c r="E178" s="1225" t="s">
        <v>1625</v>
      </c>
      <c r="F178" s="1225" t="s">
        <v>1222</v>
      </c>
      <c r="G178" s="1226" t="s">
        <v>167</v>
      </c>
      <c r="H178" s="1226"/>
      <c r="I178" s="1264">
        <f>I179+I180</f>
        <v>50992.4</v>
      </c>
    </row>
    <row r="179" spans="1:9" ht="12.75">
      <c r="A179" s="2141"/>
      <c r="B179" s="2505"/>
      <c r="C179" s="2488" t="s">
        <v>1176</v>
      </c>
      <c r="D179" s="2489"/>
      <c r="E179" s="2497" t="s">
        <v>1625</v>
      </c>
      <c r="F179" s="2190" t="s">
        <v>1660</v>
      </c>
      <c r="G179" s="2190" t="s">
        <v>167</v>
      </c>
      <c r="H179" s="1166"/>
      <c r="I179" s="1167">
        <f>I182+I183</f>
        <v>50992.4</v>
      </c>
    </row>
    <row r="180" spans="1:9" ht="12.75">
      <c r="A180" s="2141"/>
      <c r="B180" s="2505"/>
      <c r="C180" s="2473" t="s">
        <v>1454</v>
      </c>
      <c r="D180" s="2474"/>
      <c r="E180" s="2113"/>
      <c r="F180" s="1986"/>
      <c r="G180" s="2115"/>
      <c r="H180" s="1171"/>
      <c r="I180" s="1172"/>
    </row>
    <row r="181" spans="1:9" ht="22.5">
      <c r="A181" s="2141"/>
      <c r="B181" s="2505"/>
      <c r="C181" s="2119" t="s">
        <v>818</v>
      </c>
      <c r="D181" s="847" t="s">
        <v>1661</v>
      </c>
      <c r="E181" s="1338" t="s">
        <v>1625</v>
      </c>
      <c r="F181" s="784" t="s">
        <v>1660</v>
      </c>
      <c r="G181" s="784" t="s">
        <v>167</v>
      </c>
      <c r="H181" s="1166"/>
      <c r="I181" s="1167">
        <f>I182+I183</f>
        <v>50992.4</v>
      </c>
    </row>
    <row r="182" spans="1:9" ht="21">
      <c r="A182" s="2141"/>
      <c r="B182" s="2505"/>
      <c r="C182" s="2156"/>
      <c r="D182" s="1343" t="s">
        <v>1662</v>
      </c>
      <c r="E182" s="2497" t="s">
        <v>1625</v>
      </c>
      <c r="F182" s="784" t="s">
        <v>1663</v>
      </c>
      <c r="G182" s="2190" t="s">
        <v>1171</v>
      </c>
      <c r="H182" s="1166"/>
      <c r="I182" s="225">
        <v>29455.4</v>
      </c>
    </row>
    <row r="183" spans="1:9" ht="21.75" thickBot="1">
      <c r="A183" s="2141"/>
      <c r="B183" s="2506"/>
      <c r="C183" s="2500"/>
      <c r="D183" s="1344" t="s">
        <v>1662</v>
      </c>
      <c r="E183" s="2189"/>
      <c r="F183" s="1239" t="s">
        <v>1664</v>
      </c>
      <c r="G183" s="1914"/>
      <c r="H183" s="1345"/>
      <c r="I183" s="120">
        <v>21537</v>
      </c>
    </row>
    <row r="184" spans="1:9" ht="31.5" customHeight="1">
      <c r="A184" s="2141"/>
      <c r="B184" s="2532" t="s">
        <v>1665</v>
      </c>
      <c r="C184" s="2546" t="s">
        <v>1666</v>
      </c>
      <c r="D184" s="2547"/>
      <c r="E184" s="1225" t="s">
        <v>1667</v>
      </c>
      <c r="F184" s="1225" t="s">
        <v>1269</v>
      </c>
      <c r="G184" s="1226" t="s">
        <v>167</v>
      </c>
      <c r="H184" s="1226"/>
      <c r="I184" s="1264">
        <f>I185+I186</f>
        <v>4277</v>
      </c>
    </row>
    <row r="185" spans="1:9" ht="12.75">
      <c r="A185" s="2141"/>
      <c r="B185" s="2505"/>
      <c r="C185" s="2488" t="s">
        <v>1176</v>
      </c>
      <c r="D185" s="2489"/>
      <c r="E185" s="2497" t="s">
        <v>1667</v>
      </c>
      <c r="F185" s="2190" t="s">
        <v>1668</v>
      </c>
      <c r="G185" s="2190" t="s">
        <v>167</v>
      </c>
      <c r="H185" s="1166"/>
      <c r="I185" s="1167">
        <f>I188</f>
        <v>4277</v>
      </c>
    </row>
    <row r="186" spans="1:9" ht="12.75">
      <c r="A186" s="2141"/>
      <c r="B186" s="2505"/>
      <c r="C186" s="2473" t="s">
        <v>1454</v>
      </c>
      <c r="D186" s="2474"/>
      <c r="E186" s="2113"/>
      <c r="F186" s="1986"/>
      <c r="G186" s="2115"/>
      <c r="H186" s="1171"/>
      <c r="I186" s="1172"/>
    </row>
    <row r="187" spans="1:9" ht="22.5">
      <c r="A187" s="2141"/>
      <c r="B187" s="2505"/>
      <c r="C187" s="2512" t="s">
        <v>994</v>
      </c>
      <c r="D187" s="847" t="s">
        <v>1669</v>
      </c>
      <c r="E187" s="1338" t="s">
        <v>1667</v>
      </c>
      <c r="F187" s="784" t="s">
        <v>1668</v>
      </c>
      <c r="G187" s="784" t="s">
        <v>167</v>
      </c>
      <c r="H187" s="1166"/>
      <c r="I187" s="1167">
        <f>I188</f>
        <v>4277</v>
      </c>
    </row>
    <row r="188" spans="1:9" ht="21.75" thickBot="1">
      <c r="A188" s="2199"/>
      <c r="B188" s="2505"/>
      <c r="C188" s="2071"/>
      <c r="D188" s="1343" t="s">
        <v>1670</v>
      </c>
      <c r="E188" s="1165" t="s">
        <v>1667</v>
      </c>
      <c r="F188" s="784" t="s">
        <v>1671</v>
      </c>
      <c r="G188" s="783" t="s">
        <v>1171</v>
      </c>
      <c r="H188" s="1166"/>
      <c r="I188" s="1346">
        <v>4277</v>
      </c>
    </row>
    <row r="189" spans="1:9" ht="22.5" customHeight="1">
      <c r="A189" s="1347"/>
      <c r="B189" s="1348"/>
      <c r="C189" s="681"/>
      <c r="D189" s="1349"/>
      <c r="E189" s="813"/>
      <c r="F189" s="1350" t="s">
        <v>1672</v>
      </c>
      <c r="G189" s="815"/>
      <c r="H189" s="1351"/>
      <c r="I189" s="153"/>
    </row>
    <row r="190" spans="1:9" ht="0.75" customHeight="1" hidden="1">
      <c r="A190" s="1352"/>
      <c r="B190" s="1325"/>
      <c r="C190" s="686"/>
      <c r="D190" s="1353"/>
      <c r="E190" s="1354"/>
      <c r="F190" s="800"/>
      <c r="G190" s="1328"/>
      <c r="H190" s="1355"/>
      <c r="I190" s="156"/>
    </row>
    <row r="191" spans="1:9" ht="32.25" customHeight="1">
      <c r="A191" s="2480">
        <v>66</v>
      </c>
      <c r="B191" s="2543"/>
      <c r="C191" s="2544" t="s">
        <v>1673</v>
      </c>
      <c r="D191" s="2333"/>
      <c r="E191" s="1195" t="s">
        <v>1579</v>
      </c>
      <c r="F191" s="1195" t="s">
        <v>1674</v>
      </c>
      <c r="G191" s="1195" t="s">
        <v>167</v>
      </c>
      <c r="H191" s="1196"/>
      <c r="I191" s="1197">
        <f>I192+I193</f>
        <v>1883.7</v>
      </c>
    </row>
    <row r="192" spans="1:9" ht="12.75" customHeight="1">
      <c r="A192" s="2541"/>
      <c r="B192" s="2505"/>
      <c r="C192" s="2488" t="s">
        <v>1176</v>
      </c>
      <c r="D192" s="2545"/>
      <c r="E192" s="2497" t="s">
        <v>1675</v>
      </c>
      <c r="F192" s="2190" t="s">
        <v>1676</v>
      </c>
      <c r="G192" s="2190" t="s">
        <v>167</v>
      </c>
      <c r="H192" s="1166"/>
      <c r="I192" s="1167">
        <f>I195+I201+I205</f>
        <v>1671</v>
      </c>
    </row>
    <row r="193" spans="1:9" ht="12.75">
      <c r="A193" s="2542"/>
      <c r="B193" s="2536"/>
      <c r="C193" s="2473" t="s">
        <v>1454</v>
      </c>
      <c r="D193" s="2474"/>
      <c r="E193" s="2113"/>
      <c r="F193" s="1986"/>
      <c r="G193" s="2115"/>
      <c r="H193" s="1171"/>
      <c r="I193" s="1172">
        <f>I196+I202+I206</f>
        <v>212.7</v>
      </c>
    </row>
    <row r="194" spans="1:9" ht="16.5" customHeight="1">
      <c r="A194" s="2389" t="s">
        <v>818</v>
      </c>
      <c r="B194" s="2532" t="s">
        <v>1478</v>
      </c>
      <c r="C194" s="2533" t="s">
        <v>1677</v>
      </c>
      <c r="D194" s="2540"/>
      <c r="E194" s="1356" t="s">
        <v>1678</v>
      </c>
      <c r="F194" s="1225" t="s">
        <v>1244</v>
      </c>
      <c r="G194" s="1225" t="s">
        <v>167</v>
      </c>
      <c r="H194" s="1357"/>
      <c r="I194" s="1264">
        <f>I195+I196</f>
        <v>451</v>
      </c>
    </row>
    <row r="195" spans="1:9" ht="13.5" customHeight="1">
      <c r="A195" s="2227"/>
      <c r="B195" s="2493"/>
      <c r="C195" s="2488" t="s">
        <v>1176</v>
      </c>
      <c r="D195" s="2489"/>
      <c r="E195" s="2497" t="s">
        <v>1678</v>
      </c>
      <c r="F195" s="2190" t="s">
        <v>1679</v>
      </c>
      <c r="G195" s="2190" t="s">
        <v>167</v>
      </c>
      <c r="H195" s="1358"/>
      <c r="I195" s="1167">
        <f>I197+I198+I199</f>
        <v>451</v>
      </c>
    </row>
    <row r="196" spans="1:9" ht="12.75" customHeight="1">
      <c r="A196" s="2227"/>
      <c r="B196" s="2493"/>
      <c r="C196" s="2473" t="s">
        <v>1454</v>
      </c>
      <c r="D196" s="2474"/>
      <c r="E196" s="2113"/>
      <c r="F196" s="1986"/>
      <c r="G196" s="2115"/>
      <c r="H196" s="1359"/>
      <c r="I196" s="1172"/>
    </row>
    <row r="197" spans="1:9" ht="12.75">
      <c r="A197" s="2516"/>
      <c r="B197" s="2505"/>
      <c r="C197" s="2512" t="s">
        <v>1049</v>
      </c>
      <c r="D197" s="650" t="s">
        <v>1680</v>
      </c>
      <c r="E197" s="2534" t="s">
        <v>1681</v>
      </c>
      <c r="F197" s="666" t="s">
        <v>1682</v>
      </c>
      <c r="G197" s="1210" t="s">
        <v>973</v>
      </c>
      <c r="H197" s="1302"/>
      <c r="I197" s="135">
        <v>223</v>
      </c>
    </row>
    <row r="198" spans="1:9" ht="12.75">
      <c r="A198" s="2516"/>
      <c r="B198" s="2505"/>
      <c r="C198" s="2525"/>
      <c r="D198" s="1211" t="s">
        <v>1683</v>
      </c>
      <c r="E198" s="2535"/>
      <c r="F198" s="952" t="s">
        <v>1684</v>
      </c>
      <c r="G198" s="1212" t="s">
        <v>1020</v>
      </c>
      <c r="H198" s="1360"/>
      <c r="I198" s="128">
        <v>138</v>
      </c>
    </row>
    <row r="199" spans="1:9" ht="12.75">
      <c r="A199" s="2516"/>
      <c r="B199" s="2536"/>
      <c r="C199" s="2526"/>
      <c r="D199" s="1220" t="s">
        <v>1685</v>
      </c>
      <c r="E199" s="2491"/>
      <c r="F199" s="954" t="s">
        <v>1686</v>
      </c>
      <c r="G199" s="753" t="s">
        <v>1022</v>
      </c>
      <c r="H199" s="1361"/>
      <c r="I199" s="116">
        <v>90</v>
      </c>
    </row>
    <row r="200" spans="1:9" ht="32.25" customHeight="1">
      <c r="A200" s="2516"/>
      <c r="B200" s="2532" t="s">
        <v>1526</v>
      </c>
      <c r="C200" s="2537" t="s">
        <v>1687</v>
      </c>
      <c r="D200" s="2538"/>
      <c r="E200" s="1225" t="s">
        <v>1681</v>
      </c>
      <c r="F200" s="1225" t="s">
        <v>1688</v>
      </c>
      <c r="G200" s="1226" t="s">
        <v>167</v>
      </c>
      <c r="H200" s="1362"/>
      <c r="I200" s="1264">
        <f>I201+I202</f>
        <v>20</v>
      </c>
    </row>
    <row r="201" spans="1:9" ht="13.5" customHeight="1">
      <c r="A201" s="2516"/>
      <c r="B201" s="2493"/>
      <c r="C201" s="2488" t="s">
        <v>1176</v>
      </c>
      <c r="D201" s="2489"/>
      <c r="E201" s="2497" t="s">
        <v>1678</v>
      </c>
      <c r="F201" s="2190" t="s">
        <v>1689</v>
      </c>
      <c r="G201" s="2190" t="s">
        <v>167</v>
      </c>
      <c r="H201" s="1358"/>
      <c r="I201" s="1167">
        <f>I203</f>
        <v>20</v>
      </c>
    </row>
    <row r="202" spans="1:9" ht="13.5" customHeight="1">
      <c r="A202" s="2516"/>
      <c r="B202" s="2493"/>
      <c r="C202" s="2473" t="s">
        <v>1454</v>
      </c>
      <c r="D202" s="2474"/>
      <c r="E202" s="2113"/>
      <c r="F202" s="1986"/>
      <c r="G202" s="2115"/>
      <c r="H202" s="1359"/>
      <c r="I202" s="1172"/>
    </row>
    <row r="203" spans="1:9" ht="15.75" customHeight="1">
      <c r="A203" s="2516"/>
      <c r="B203" s="2536"/>
      <c r="C203" s="1180" t="s">
        <v>1049</v>
      </c>
      <c r="D203" s="1181" t="s">
        <v>1467</v>
      </c>
      <c r="E203" s="591" t="s">
        <v>1681</v>
      </c>
      <c r="F203" s="591" t="s">
        <v>1690</v>
      </c>
      <c r="G203" s="763" t="s">
        <v>973</v>
      </c>
      <c r="H203" s="1363"/>
      <c r="I203" s="1110">
        <v>20</v>
      </c>
    </row>
    <row r="204" spans="1:9" ht="22.5" customHeight="1">
      <c r="A204" s="2516"/>
      <c r="B204" s="2532" t="s">
        <v>1623</v>
      </c>
      <c r="C204" s="2533" t="s">
        <v>1691</v>
      </c>
      <c r="D204" s="2508"/>
      <c r="E204" s="1356" t="s">
        <v>1692</v>
      </c>
      <c r="F204" s="1225" t="s">
        <v>1307</v>
      </c>
      <c r="G204" s="1225" t="s">
        <v>167</v>
      </c>
      <c r="H204" s="1364"/>
      <c r="I204" s="1275">
        <f>I205+I206</f>
        <v>1412.7</v>
      </c>
    </row>
    <row r="205" spans="1:9" ht="12.75">
      <c r="A205" s="2516"/>
      <c r="B205" s="2505"/>
      <c r="C205" s="2488" t="s">
        <v>1176</v>
      </c>
      <c r="D205" s="2489"/>
      <c r="E205" s="2497" t="s">
        <v>1692</v>
      </c>
      <c r="F205" s="2190" t="s">
        <v>1693</v>
      </c>
      <c r="G205" s="2190" t="s">
        <v>167</v>
      </c>
      <c r="H205" s="1358"/>
      <c r="I205" s="1167">
        <f>I208</f>
        <v>1200</v>
      </c>
    </row>
    <row r="206" spans="1:9" ht="12.75">
      <c r="A206" s="2516"/>
      <c r="B206" s="2505"/>
      <c r="C206" s="2473" t="s">
        <v>1454</v>
      </c>
      <c r="D206" s="2474"/>
      <c r="E206" s="2113"/>
      <c r="F206" s="1986"/>
      <c r="G206" s="2115"/>
      <c r="H206" s="1359"/>
      <c r="I206" s="1172">
        <f>I207</f>
        <v>212.7</v>
      </c>
    </row>
    <row r="207" spans="1:9" ht="20.25" customHeight="1">
      <c r="A207" s="2516"/>
      <c r="B207" s="2505"/>
      <c r="C207" s="1941" t="s">
        <v>818</v>
      </c>
      <c r="D207" s="1021" t="s">
        <v>1694</v>
      </c>
      <c r="E207" s="2129" t="s">
        <v>1692</v>
      </c>
      <c r="F207" s="637" t="s">
        <v>1695</v>
      </c>
      <c r="G207" s="1212" t="s">
        <v>1310</v>
      </c>
      <c r="H207" s="1365"/>
      <c r="I207" s="1103">
        <v>212.7</v>
      </c>
    </row>
    <row r="208" spans="1:9" ht="21.75" thickBot="1">
      <c r="A208" s="2539"/>
      <c r="B208" s="2506"/>
      <c r="C208" s="2500"/>
      <c r="D208" s="1238" t="s">
        <v>1696</v>
      </c>
      <c r="E208" s="2529"/>
      <c r="F208" s="1366" t="s">
        <v>1697</v>
      </c>
      <c r="G208" s="1240" t="s">
        <v>1310</v>
      </c>
      <c r="H208" s="1367"/>
      <c r="I208" s="1241">
        <v>1200</v>
      </c>
    </row>
    <row r="209" spans="1:9" ht="30.75" customHeight="1">
      <c r="A209" s="1162">
        <v>67</v>
      </c>
      <c r="B209" s="1163"/>
      <c r="C209" s="2530" t="s">
        <v>1698</v>
      </c>
      <c r="D209" s="2531"/>
      <c r="E209" s="1195" t="s">
        <v>1678</v>
      </c>
      <c r="F209" s="1195" t="s">
        <v>1255</v>
      </c>
      <c r="G209" s="1195" t="s">
        <v>167</v>
      </c>
      <c r="H209" s="1196"/>
      <c r="I209" s="1261">
        <f>I210+I211</f>
        <v>3000</v>
      </c>
    </row>
    <row r="210" spans="1:9" ht="12.75">
      <c r="A210" s="1162"/>
      <c r="B210" s="1163"/>
      <c r="C210" s="2488" t="s">
        <v>1176</v>
      </c>
      <c r="D210" s="2489"/>
      <c r="E210" s="2497" t="s">
        <v>1678</v>
      </c>
      <c r="F210" s="2190" t="s">
        <v>1699</v>
      </c>
      <c r="G210" s="2190" t="s">
        <v>167</v>
      </c>
      <c r="H210" s="1166"/>
      <c r="I210" s="1290">
        <f>I212+I213+I214</f>
        <v>3000</v>
      </c>
    </row>
    <row r="211" spans="1:9" ht="12.75">
      <c r="A211" s="1168"/>
      <c r="B211" s="1169"/>
      <c r="C211" s="2473" t="s">
        <v>1454</v>
      </c>
      <c r="D211" s="2474"/>
      <c r="E211" s="2113"/>
      <c r="F211" s="1986"/>
      <c r="G211" s="2115"/>
      <c r="H211" s="1171"/>
      <c r="I211" s="1290"/>
    </row>
    <row r="212" spans="1:9" ht="23.25" customHeight="1">
      <c r="A212" s="2521"/>
      <c r="B212" s="2523"/>
      <c r="C212" s="2512" t="s">
        <v>1049</v>
      </c>
      <c r="D212" s="1028" t="s">
        <v>1700</v>
      </c>
      <c r="E212" s="919" t="s">
        <v>1681</v>
      </c>
      <c r="F212" s="1369" t="s">
        <v>1701</v>
      </c>
      <c r="G212" s="1370">
        <v>323</v>
      </c>
      <c r="H212" s="1371"/>
      <c r="I212" s="1107">
        <v>149.2</v>
      </c>
    </row>
    <row r="213" spans="1:9" ht="18" customHeight="1">
      <c r="A213" s="2521"/>
      <c r="B213" s="2523"/>
      <c r="C213" s="2525"/>
      <c r="D213" s="1372" t="s">
        <v>1702</v>
      </c>
      <c r="E213" s="651" t="s">
        <v>1681</v>
      </c>
      <c r="F213" s="1373" t="s">
        <v>1703</v>
      </c>
      <c r="G213" s="1212" t="s">
        <v>1052</v>
      </c>
      <c r="H213" s="1360"/>
      <c r="I213" s="1213">
        <v>512.2</v>
      </c>
    </row>
    <row r="214" spans="1:9" ht="21.75" customHeight="1" thickBot="1">
      <c r="A214" s="2522"/>
      <c r="B214" s="2524"/>
      <c r="C214" s="2526"/>
      <c r="D214" s="1374" t="s">
        <v>1704</v>
      </c>
      <c r="E214" s="793" t="s">
        <v>1678</v>
      </c>
      <c r="F214" s="1375" t="s">
        <v>1705</v>
      </c>
      <c r="G214" s="1240" t="s">
        <v>1181</v>
      </c>
      <c r="H214" s="1367"/>
      <c r="I214" s="1241">
        <v>2338.6</v>
      </c>
    </row>
    <row r="215" spans="1:9" ht="41.25" customHeight="1">
      <c r="A215" s="1263">
        <v>68</v>
      </c>
      <c r="B215" s="1376"/>
      <c r="C215" s="2527" t="s">
        <v>1706</v>
      </c>
      <c r="D215" s="2528"/>
      <c r="E215" s="1377" t="s">
        <v>1579</v>
      </c>
      <c r="F215" s="1377" t="s">
        <v>1707</v>
      </c>
      <c r="G215" s="1377" t="s">
        <v>167</v>
      </c>
      <c r="H215" s="1378"/>
      <c r="I215" s="1161">
        <f>I216+I217</f>
        <v>25218.8</v>
      </c>
    </row>
    <row r="216" spans="1:9" ht="14.25" customHeight="1">
      <c r="A216" s="1379"/>
      <c r="B216" s="1380"/>
      <c r="C216" s="2488" t="s">
        <v>1176</v>
      </c>
      <c r="D216" s="2489"/>
      <c r="E216" s="2497" t="s">
        <v>1675</v>
      </c>
      <c r="F216" s="2190" t="s">
        <v>1708</v>
      </c>
      <c r="G216" s="2190" t="s">
        <v>167</v>
      </c>
      <c r="H216" s="1166"/>
      <c r="I216" s="1167">
        <f>I219+I230+I234+I238</f>
        <v>25218.8</v>
      </c>
    </row>
    <row r="217" spans="1:9" ht="12.75" customHeight="1">
      <c r="A217" s="1379"/>
      <c r="B217" s="1380"/>
      <c r="C217" s="2473" t="s">
        <v>1454</v>
      </c>
      <c r="D217" s="2474"/>
      <c r="E217" s="2113"/>
      <c r="F217" s="1986"/>
      <c r="G217" s="2115"/>
      <c r="H217" s="1171"/>
      <c r="I217" s="1172">
        <f>I220+I231+I235+I239</f>
        <v>0</v>
      </c>
    </row>
    <row r="218" spans="1:9" ht="21.75" customHeight="1">
      <c r="A218" s="2515" t="s">
        <v>1232</v>
      </c>
      <c r="B218" s="2509" t="s">
        <v>1478</v>
      </c>
      <c r="C218" s="2507" t="s">
        <v>1709</v>
      </c>
      <c r="D218" s="2508"/>
      <c r="E218" s="1225" t="s">
        <v>1710</v>
      </c>
      <c r="F218" s="1225" t="s">
        <v>1711</v>
      </c>
      <c r="G218" s="1226" t="s">
        <v>167</v>
      </c>
      <c r="H218" s="1362"/>
      <c r="I218" s="1264">
        <f>I221</f>
        <v>442.2</v>
      </c>
    </row>
    <row r="219" spans="1:9" ht="12.75">
      <c r="A219" s="2147"/>
      <c r="B219" s="2510"/>
      <c r="C219" s="2488" t="s">
        <v>1176</v>
      </c>
      <c r="D219" s="2489"/>
      <c r="E219" s="2497" t="s">
        <v>1712</v>
      </c>
      <c r="F219" s="2190" t="s">
        <v>1713</v>
      </c>
      <c r="G219" s="2190" t="s">
        <v>167</v>
      </c>
      <c r="H219" s="1166"/>
      <c r="I219" s="1167">
        <f>I221+I223+I224+I227</f>
        <v>442.2</v>
      </c>
    </row>
    <row r="220" spans="1:9" ht="12.75">
      <c r="A220" s="2147"/>
      <c r="B220" s="2510"/>
      <c r="C220" s="2473" t="s">
        <v>1454</v>
      </c>
      <c r="D220" s="2474"/>
      <c r="E220" s="2113"/>
      <c r="F220" s="1986"/>
      <c r="G220" s="2115"/>
      <c r="H220" s="1171"/>
      <c r="I220" s="1172">
        <f>I225+I228</f>
        <v>0</v>
      </c>
    </row>
    <row r="221" spans="1:9" ht="23.25" customHeight="1">
      <c r="A221" s="2147"/>
      <c r="B221" s="2510"/>
      <c r="C221" s="2512" t="s">
        <v>994</v>
      </c>
      <c r="D221" s="916" t="s">
        <v>1292</v>
      </c>
      <c r="E221" s="591" t="s">
        <v>1710</v>
      </c>
      <c r="F221" s="591" t="s">
        <v>1714</v>
      </c>
      <c r="G221" s="763" t="s">
        <v>1181</v>
      </c>
      <c r="H221" s="1363"/>
      <c r="I221" s="318">
        <v>442.2</v>
      </c>
    </row>
    <row r="222" spans="1:9" ht="27.75" customHeight="1" hidden="1">
      <c r="A222" s="2147"/>
      <c r="B222" s="2519"/>
      <c r="C222" s="2513"/>
      <c r="D222" s="917" t="s">
        <v>1715</v>
      </c>
      <c r="E222" s="1227" t="s">
        <v>1712</v>
      </c>
      <c r="F222" s="1227" t="s">
        <v>1716</v>
      </c>
      <c r="G222" s="1227" t="s">
        <v>1181</v>
      </c>
      <c r="H222" s="779"/>
      <c r="I222" s="1209">
        <f>I223+I224+I225</f>
        <v>0</v>
      </c>
    </row>
    <row r="223" spans="1:9" ht="12.75" hidden="1">
      <c r="A223" s="2147"/>
      <c r="B223" s="2519"/>
      <c r="C223" s="2513"/>
      <c r="D223" s="367" t="s">
        <v>1176</v>
      </c>
      <c r="E223" s="1956" t="s">
        <v>1712</v>
      </c>
      <c r="F223" s="919" t="s">
        <v>1717</v>
      </c>
      <c r="G223" s="1956" t="s">
        <v>1181</v>
      </c>
      <c r="H223" s="1219"/>
      <c r="I223" s="1107"/>
    </row>
    <row r="224" spans="1:9" ht="12.75" hidden="1">
      <c r="A224" s="2147"/>
      <c r="B224" s="2519"/>
      <c r="C224" s="2513"/>
      <c r="D224" s="363" t="s">
        <v>1217</v>
      </c>
      <c r="E224" s="1990"/>
      <c r="F224" s="651" t="s">
        <v>1717</v>
      </c>
      <c r="G224" s="1990"/>
      <c r="H224" s="1212"/>
      <c r="I224" s="1213"/>
    </row>
    <row r="225" spans="1:9" ht="12" customHeight="1" hidden="1">
      <c r="A225" s="2147"/>
      <c r="B225" s="2519"/>
      <c r="C225" s="2513"/>
      <c r="D225" s="365" t="s">
        <v>865</v>
      </c>
      <c r="E225" s="1979"/>
      <c r="F225" s="652" t="s">
        <v>1717</v>
      </c>
      <c r="G225" s="1979"/>
      <c r="H225" s="753"/>
      <c r="I225" s="1105"/>
    </row>
    <row r="226" spans="1:9" ht="33" customHeight="1" hidden="1">
      <c r="A226" s="2147"/>
      <c r="B226" s="2519"/>
      <c r="C226" s="2513"/>
      <c r="D226" s="917" t="s">
        <v>1718</v>
      </c>
      <c r="E226" s="1227" t="s">
        <v>1712</v>
      </c>
      <c r="F226" s="1227"/>
      <c r="G226" s="1227" t="s">
        <v>1181</v>
      </c>
      <c r="H226" s="779"/>
      <c r="I226" s="1209">
        <f>I227+I228</f>
        <v>0</v>
      </c>
    </row>
    <row r="227" spans="1:9" ht="14.25" customHeight="1" hidden="1">
      <c r="A227" s="2147"/>
      <c r="B227" s="2519"/>
      <c r="C227" s="2513"/>
      <c r="D227" s="367" t="s">
        <v>1176</v>
      </c>
      <c r="E227" s="1956" t="s">
        <v>1712</v>
      </c>
      <c r="F227" s="919"/>
      <c r="G227" s="2180" t="s">
        <v>1181</v>
      </c>
      <c r="H227" s="1219"/>
      <c r="I227" s="1107"/>
    </row>
    <row r="228" spans="1:9" ht="14.25" customHeight="1" hidden="1">
      <c r="A228" s="2147"/>
      <c r="B228" s="2520"/>
      <c r="C228" s="2514"/>
      <c r="D228" s="365" t="s">
        <v>1719</v>
      </c>
      <c r="E228" s="1979"/>
      <c r="F228" s="652"/>
      <c r="G228" s="2115"/>
      <c r="H228" s="1212" t="s">
        <v>1720</v>
      </c>
      <c r="I228" s="1105"/>
    </row>
    <row r="229" spans="1:9" ht="21.75" customHeight="1">
      <c r="A229" s="2516"/>
      <c r="B229" s="2509" t="s">
        <v>1526</v>
      </c>
      <c r="C229" s="2507" t="s">
        <v>1721</v>
      </c>
      <c r="D229" s="2511"/>
      <c r="E229" s="1225" t="s">
        <v>1548</v>
      </c>
      <c r="F229" s="1225" t="s">
        <v>1140</v>
      </c>
      <c r="G229" s="1226" t="s">
        <v>167</v>
      </c>
      <c r="H229" s="1362"/>
      <c r="I229" s="1264">
        <f>I230+I231</f>
        <v>50</v>
      </c>
    </row>
    <row r="230" spans="1:9" ht="13.5" customHeight="1">
      <c r="A230" s="2516"/>
      <c r="B230" s="2510"/>
      <c r="C230" s="2488" t="s">
        <v>1176</v>
      </c>
      <c r="D230" s="2489"/>
      <c r="E230" s="2497" t="s">
        <v>1548</v>
      </c>
      <c r="F230" s="2190" t="s">
        <v>1722</v>
      </c>
      <c r="G230" s="2190" t="s">
        <v>167</v>
      </c>
      <c r="H230" s="1166"/>
      <c r="I230" s="1167">
        <f>I232</f>
        <v>50</v>
      </c>
    </row>
    <row r="231" spans="1:9" ht="12" customHeight="1">
      <c r="A231" s="2516"/>
      <c r="B231" s="2510"/>
      <c r="C231" s="2473" t="s">
        <v>1454</v>
      </c>
      <c r="D231" s="2474"/>
      <c r="E231" s="2113"/>
      <c r="F231" s="1986"/>
      <c r="G231" s="2115"/>
      <c r="H231" s="1171"/>
      <c r="I231" s="1172"/>
    </row>
    <row r="232" spans="1:9" ht="20.25" customHeight="1" thickBot="1">
      <c r="A232" s="2516"/>
      <c r="B232" s="2506"/>
      <c r="C232" s="1381" t="s">
        <v>1049</v>
      </c>
      <c r="D232" s="1243" t="s">
        <v>1723</v>
      </c>
      <c r="E232" s="593" t="s">
        <v>1548</v>
      </c>
      <c r="F232" s="593" t="s">
        <v>1724</v>
      </c>
      <c r="G232" s="1177" t="s">
        <v>973</v>
      </c>
      <c r="H232" s="1185"/>
      <c r="I232" s="1117">
        <v>50</v>
      </c>
    </row>
    <row r="233" spans="1:9" ht="22.5" customHeight="1">
      <c r="A233" s="2516"/>
      <c r="B233" s="2504">
        <v>3</v>
      </c>
      <c r="C233" s="2507" t="s">
        <v>1725</v>
      </c>
      <c r="D233" s="2508"/>
      <c r="E233" s="1225" t="s">
        <v>1710</v>
      </c>
      <c r="F233" s="1225" t="s">
        <v>1295</v>
      </c>
      <c r="G233" s="1226" t="s">
        <v>167</v>
      </c>
      <c r="H233" s="1362"/>
      <c r="I233" s="1264">
        <f>I236</f>
        <v>3</v>
      </c>
    </row>
    <row r="234" spans="1:9" ht="15" customHeight="1">
      <c r="A234" s="2516"/>
      <c r="B234" s="2505"/>
      <c r="C234" s="2488" t="s">
        <v>1176</v>
      </c>
      <c r="D234" s="2489"/>
      <c r="E234" s="2497" t="s">
        <v>1712</v>
      </c>
      <c r="F234" s="2190" t="s">
        <v>1726</v>
      </c>
      <c r="G234" s="2190" t="s">
        <v>167</v>
      </c>
      <c r="H234" s="1166"/>
      <c r="I234" s="1167">
        <f>I236</f>
        <v>3</v>
      </c>
    </row>
    <row r="235" spans="1:9" ht="12.75" customHeight="1">
      <c r="A235" s="2516"/>
      <c r="B235" s="2505"/>
      <c r="C235" s="2473" t="s">
        <v>1454</v>
      </c>
      <c r="D235" s="2474"/>
      <c r="E235" s="2113"/>
      <c r="F235" s="1986"/>
      <c r="G235" s="2115"/>
      <c r="H235" s="1171"/>
      <c r="I235" s="1172"/>
    </row>
    <row r="236" spans="1:9" ht="20.25" customHeight="1" thickBot="1">
      <c r="A236" s="2516"/>
      <c r="B236" s="2506"/>
      <c r="C236" s="1183" t="s">
        <v>994</v>
      </c>
      <c r="D236" s="1382" t="s">
        <v>1727</v>
      </c>
      <c r="E236" s="591" t="s">
        <v>1710</v>
      </c>
      <c r="F236" s="591" t="s">
        <v>1728</v>
      </c>
      <c r="G236" s="763" t="s">
        <v>1181</v>
      </c>
      <c r="H236" s="1363"/>
      <c r="I236" s="318">
        <v>3</v>
      </c>
    </row>
    <row r="237" spans="1:9" ht="24.75" customHeight="1">
      <c r="A237" s="2517"/>
      <c r="B237" s="2492" t="s">
        <v>1632</v>
      </c>
      <c r="C237" s="2495" t="s">
        <v>1729</v>
      </c>
      <c r="D237" s="2496"/>
      <c r="E237" s="1383" t="s">
        <v>1710</v>
      </c>
      <c r="F237" s="1383" t="s">
        <v>1280</v>
      </c>
      <c r="G237" s="1384" t="s">
        <v>167</v>
      </c>
      <c r="H237" s="1384"/>
      <c r="I237" s="1385">
        <f>I238+I239</f>
        <v>24723.6</v>
      </c>
    </row>
    <row r="238" spans="1:9" ht="14.25" customHeight="1">
      <c r="A238" s="2517"/>
      <c r="B238" s="2493"/>
      <c r="C238" s="2488" t="s">
        <v>1176</v>
      </c>
      <c r="D238" s="2489"/>
      <c r="E238" s="2497" t="s">
        <v>1712</v>
      </c>
      <c r="F238" s="2190" t="s">
        <v>1730</v>
      </c>
      <c r="G238" s="2190" t="s">
        <v>167</v>
      </c>
      <c r="H238" s="1166"/>
      <c r="I238" s="1167">
        <f>I241+I242+I243</f>
        <v>24723.6</v>
      </c>
    </row>
    <row r="239" spans="1:9" ht="12.75" customHeight="1">
      <c r="A239" s="2517"/>
      <c r="B239" s="2493"/>
      <c r="C239" s="2473" t="s">
        <v>1454</v>
      </c>
      <c r="D239" s="2474"/>
      <c r="E239" s="2498"/>
      <c r="F239" s="2499"/>
      <c r="G239" s="2499"/>
      <c r="H239" s="1171"/>
      <c r="I239" s="1172"/>
    </row>
    <row r="240" spans="1:9" ht="22.5" customHeight="1">
      <c r="A240" s="2517"/>
      <c r="B240" s="2493"/>
      <c r="C240" s="2143" t="s">
        <v>818</v>
      </c>
      <c r="D240" s="847" t="s">
        <v>1731</v>
      </c>
      <c r="E240" s="1338" t="s">
        <v>1712</v>
      </c>
      <c r="F240" s="784" t="s">
        <v>1730</v>
      </c>
      <c r="G240" s="784" t="s">
        <v>167</v>
      </c>
      <c r="H240" s="1166"/>
      <c r="I240" s="1167">
        <f>I241+I242+I243</f>
        <v>24723.6</v>
      </c>
    </row>
    <row r="241" spans="1:9" ht="21" customHeight="1">
      <c r="A241" s="2517"/>
      <c r="B241" s="2493"/>
      <c r="C241" s="2156"/>
      <c r="D241" s="1343" t="s">
        <v>1732</v>
      </c>
      <c r="E241" s="2497" t="s">
        <v>1712</v>
      </c>
      <c r="F241" s="784" t="s">
        <v>1733</v>
      </c>
      <c r="G241" s="2190" t="s">
        <v>1171</v>
      </c>
      <c r="H241" s="1166"/>
      <c r="I241" s="225">
        <v>14678.6</v>
      </c>
    </row>
    <row r="242" spans="1:9" ht="20.25" customHeight="1">
      <c r="A242" s="2517"/>
      <c r="B242" s="2493"/>
      <c r="C242" s="2156"/>
      <c r="D242" s="1386" t="s">
        <v>1732</v>
      </c>
      <c r="E242" s="2501"/>
      <c r="F242" s="786" t="s">
        <v>1734</v>
      </c>
      <c r="G242" s="2196"/>
      <c r="H242" s="1387"/>
      <c r="I242" s="128">
        <v>3941</v>
      </c>
    </row>
    <row r="243" spans="1:9" ht="21.75" customHeight="1" thickBot="1">
      <c r="A243" s="2518"/>
      <c r="B243" s="2494"/>
      <c r="C243" s="2500"/>
      <c r="D243" s="1344" t="s">
        <v>1732</v>
      </c>
      <c r="E243" s="2502"/>
      <c r="F243" s="1239" t="s">
        <v>1735</v>
      </c>
      <c r="G243" s="2503"/>
      <c r="H243" s="1345"/>
      <c r="I243" s="120">
        <v>6104</v>
      </c>
    </row>
    <row r="244" spans="1:9" ht="51" customHeight="1">
      <c r="A244" s="1388"/>
      <c r="B244" s="1348"/>
      <c r="C244" s="681"/>
      <c r="D244" s="1349"/>
      <c r="E244" s="813"/>
      <c r="F244" s="599"/>
      <c r="G244" s="815"/>
      <c r="H244" s="1351"/>
      <c r="I244" s="153"/>
    </row>
    <row r="245" spans="1:9" ht="69" customHeight="1">
      <c r="A245" s="1389"/>
      <c r="B245" s="1325"/>
      <c r="C245" s="686"/>
      <c r="D245" s="1353"/>
      <c r="E245" s="1354"/>
      <c r="F245" s="1256" t="s">
        <v>1736</v>
      </c>
      <c r="G245" s="1328"/>
      <c r="H245" s="1355"/>
      <c r="I245" s="156"/>
    </row>
    <row r="246" spans="1:9" ht="6.75" customHeight="1">
      <c r="A246" s="1389"/>
      <c r="B246" s="1325"/>
      <c r="C246" s="686"/>
      <c r="D246" s="1353"/>
      <c r="E246" s="1354"/>
      <c r="F246" s="800"/>
      <c r="G246" s="1328"/>
      <c r="H246" s="1355"/>
      <c r="I246" s="156"/>
    </row>
    <row r="247" spans="1:9" ht="33" customHeight="1">
      <c r="A247" s="2480">
        <v>69</v>
      </c>
      <c r="B247" s="2483"/>
      <c r="C247" s="2486" t="s">
        <v>1737</v>
      </c>
      <c r="D247" s="2487"/>
      <c r="E247" s="1195" t="s">
        <v>1738</v>
      </c>
      <c r="F247" s="1195" t="s">
        <v>1346</v>
      </c>
      <c r="G247" s="1195" t="s">
        <v>167</v>
      </c>
      <c r="H247" s="1196"/>
      <c r="I247" s="1197">
        <f>I248+I249</f>
        <v>23724</v>
      </c>
    </row>
    <row r="248" spans="1:9" ht="13.5" customHeight="1">
      <c r="A248" s="2481"/>
      <c r="B248" s="2484"/>
      <c r="C248" s="2488" t="s">
        <v>1176</v>
      </c>
      <c r="D248" s="2489"/>
      <c r="E248" s="2490" t="s">
        <v>1675</v>
      </c>
      <c r="F248" s="2472" t="s">
        <v>1739</v>
      </c>
      <c r="G248" s="2472" t="s">
        <v>167</v>
      </c>
      <c r="H248" s="1166"/>
      <c r="I248" s="1167">
        <f>I251+I252+I254+I255</f>
        <v>544</v>
      </c>
    </row>
    <row r="249" spans="1:9" ht="15.75" customHeight="1">
      <c r="A249" s="2482"/>
      <c r="B249" s="2485"/>
      <c r="C249" s="2473" t="s">
        <v>1454</v>
      </c>
      <c r="D249" s="2474"/>
      <c r="E249" s="2012"/>
      <c r="F249" s="2491"/>
      <c r="G249" s="1979"/>
      <c r="H249" s="1171"/>
      <c r="I249" s="1172">
        <f>I256</f>
        <v>23180</v>
      </c>
    </row>
    <row r="250" spans="1:9" ht="17.25" customHeight="1">
      <c r="A250" s="1390"/>
      <c r="B250" s="1391"/>
      <c r="C250" s="2475" t="s">
        <v>818</v>
      </c>
      <c r="D250" s="1392" t="s">
        <v>1347</v>
      </c>
      <c r="E250" s="1393" t="s">
        <v>1738</v>
      </c>
      <c r="F250" s="1394" t="s">
        <v>1740</v>
      </c>
      <c r="G250" s="1395" t="s">
        <v>167</v>
      </c>
      <c r="H250" s="1396"/>
      <c r="I250" s="1209">
        <f>I251+I252</f>
        <v>544</v>
      </c>
    </row>
    <row r="251" spans="1:9" ht="27" customHeight="1">
      <c r="A251" s="1368"/>
      <c r="B251" s="1397"/>
      <c r="C251" s="2476"/>
      <c r="D251" s="1398" t="s">
        <v>1741</v>
      </c>
      <c r="E251" s="1956" t="s">
        <v>1738</v>
      </c>
      <c r="F251" s="2479" t="s">
        <v>1742</v>
      </c>
      <c r="G251" s="1399" t="s">
        <v>982</v>
      </c>
      <c r="H251" s="1365"/>
      <c r="I251" s="1107">
        <v>380</v>
      </c>
    </row>
    <row r="252" spans="1:9" ht="20.25" customHeight="1">
      <c r="A252" s="1368"/>
      <c r="B252" s="1397"/>
      <c r="C252" s="2476"/>
      <c r="D252" s="1400" t="s">
        <v>1743</v>
      </c>
      <c r="E252" s="2478"/>
      <c r="F252" s="2478"/>
      <c r="G252" s="1282" t="s">
        <v>973</v>
      </c>
      <c r="H252" s="1361"/>
      <c r="I252" s="1105">
        <v>164</v>
      </c>
    </row>
    <row r="253" spans="1:9" ht="22.5" customHeight="1">
      <c r="A253" s="1368"/>
      <c r="B253" s="1397"/>
      <c r="C253" s="2476"/>
      <c r="D253" s="1392" t="s">
        <v>1350</v>
      </c>
      <c r="E253" s="1393" t="s">
        <v>1738</v>
      </c>
      <c r="F253" s="1394" t="s">
        <v>1744</v>
      </c>
      <c r="G253" s="1395" t="s">
        <v>167</v>
      </c>
      <c r="H253" s="1396"/>
      <c r="I253" s="1209">
        <f>I254+I255</f>
        <v>0</v>
      </c>
    </row>
    <row r="254" spans="1:9" ht="23.25" customHeight="1">
      <c r="A254" s="1368"/>
      <c r="B254" s="1401"/>
      <c r="C254" s="2476"/>
      <c r="D254" s="1402" t="s">
        <v>1745</v>
      </c>
      <c r="E254" s="2114" t="s">
        <v>1738</v>
      </c>
      <c r="F254" s="1022" t="s">
        <v>1746</v>
      </c>
      <c r="G254" s="1403" t="s">
        <v>1093</v>
      </c>
      <c r="H254" s="1404"/>
      <c r="I254" s="1103">
        <v>0</v>
      </c>
    </row>
    <row r="255" spans="1:9" ht="24.75" customHeight="1">
      <c r="A255" s="1368"/>
      <c r="B255" s="1401"/>
      <c r="C255" s="2476"/>
      <c r="D255" s="1405" t="s">
        <v>1747</v>
      </c>
      <c r="E255" s="2101"/>
      <c r="F255" s="1024" t="s">
        <v>1748</v>
      </c>
      <c r="G255" s="1208" t="s">
        <v>1093</v>
      </c>
      <c r="H255" s="1406"/>
      <c r="I255" s="1233">
        <v>0</v>
      </c>
    </row>
    <row r="256" spans="1:9" ht="29.25" customHeight="1" thickBot="1">
      <c r="A256" s="1407"/>
      <c r="B256" s="1408"/>
      <c r="C256" s="2477"/>
      <c r="D256" s="1409" t="s">
        <v>1749</v>
      </c>
      <c r="E256" s="2181"/>
      <c r="F256" s="1022" t="s">
        <v>1750</v>
      </c>
      <c r="G256" s="1410" t="s">
        <v>1093</v>
      </c>
      <c r="H256" s="1406"/>
      <c r="I256" s="1233">
        <v>23180</v>
      </c>
    </row>
    <row r="257" spans="1:9" ht="24.75" customHeight="1">
      <c r="A257" s="1411" t="s">
        <v>1751</v>
      </c>
      <c r="B257" s="1412"/>
      <c r="C257" s="1412"/>
      <c r="D257" s="1412"/>
      <c r="E257" s="1412"/>
      <c r="F257" s="1413"/>
      <c r="G257" s="1412"/>
      <c r="H257" s="1412"/>
      <c r="I257" s="1414">
        <f>I258+I259</f>
        <v>658776.7000000001</v>
      </c>
    </row>
    <row r="258" spans="1:9" ht="18" customHeight="1">
      <c r="A258" s="2468" t="s">
        <v>818</v>
      </c>
      <c r="B258" s="2469"/>
      <c r="C258" s="2469"/>
      <c r="D258" s="1415" t="s">
        <v>953</v>
      </c>
      <c r="E258" s="1416"/>
      <c r="F258" s="1218"/>
      <c r="G258" s="1416"/>
      <c r="H258" s="1416"/>
      <c r="I258" s="1167">
        <f>I13+I17+I21+I25+I32+I77+I83+I88+I109+I118+I138+I192+I210+I216+I248</f>
        <v>245116.30000000002</v>
      </c>
    </row>
    <row r="259" spans="1:9" ht="19.5" customHeight="1" thickBot="1">
      <c r="A259" s="2470"/>
      <c r="B259" s="2471"/>
      <c r="C259" s="2471"/>
      <c r="D259" s="1417" t="s">
        <v>954</v>
      </c>
      <c r="E259" s="1418"/>
      <c r="F259" s="1419"/>
      <c r="G259" s="1418"/>
      <c r="H259" s="1418"/>
      <c r="I259" s="1420">
        <f>I14+I18+I22+I26+I33+I78+I84+I89+I110+I119+I139+I193+I211+I217+I249</f>
        <v>413660.4</v>
      </c>
    </row>
    <row r="260" spans="1:9" ht="6.75" customHeight="1">
      <c r="A260" s="69"/>
      <c r="B260" s="69"/>
      <c r="C260" s="69"/>
      <c r="D260" s="69"/>
      <c r="E260" s="69"/>
      <c r="F260" s="69"/>
      <c r="G260" s="69"/>
      <c r="H260" s="69"/>
      <c r="I260" s="69"/>
    </row>
    <row r="261" spans="1:9" ht="12.75">
      <c r="A261" s="69"/>
      <c r="B261" s="69"/>
      <c r="C261" s="69"/>
      <c r="D261" s="69"/>
      <c r="E261" s="69"/>
      <c r="F261" s="69"/>
      <c r="G261" s="69"/>
      <c r="H261" s="69"/>
      <c r="I261" s="69"/>
    </row>
    <row r="262" spans="1:9" ht="12.75">
      <c r="A262" s="69"/>
      <c r="B262" s="69"/>
      <c r="C262" s="69"/>
      <c r="D262" s="69"/>
      <c r="E262" s="69"/>
      <c r="F262" s="69"/>
      <c r="G262" s="69"/>
      <c r="H262" s="69"/>
      <c r="I262" s="321"/>
    </row>
    <row r="263" spans="1:9" ht="12.75">
      <c r="A263" s="69"/>
      <c r="B263" s="69"/>
      <c r="C263" s="69"/>
      <c r="D263" s="69"/>
      <c r="E263" s="69"/>
      <c r="F263" s="69"/>
      <c r="G263" s="69"/>
      <c r="H263" s="69"/>
      <c r="I263" s="321"/>
    </row>
    <row r="264" spans="1:9" ht="12.75">
      <c r="A264" s="69"/>
      <c r="B264" s="69"/>
      <c r="C264" s="69"/>
      <c r="D264" s="69"/>
      <c r="E264" s="69"/>
      <c r="F264" s="69"/>
      <c r="G264" s="69"/>
      <c r="H264" s="69"/>
      <c r="I264" s="321"/>
    </row>
    <row r="265" spans="1:9" ht="12.75">
      <c r="A265" s="69"/>
      <c r="B265" s="69"/>
      <c r="C265" s="69"/>
      <c r="D265" s="69"/>
      <c r="E265" s="69"/>
      <c r="F265" s="69"/>
      <c r="G265" s="69"/>
      <c r="H265" s="69"/>
      <c r="I265" s="69"/>
    </row>
    <row r="266" spans="1:9" ht="12.75">
      <c r="A266" s="69"/>
      <c r="B266" s="69"/>
      <c r="C266" s="69"/>
      <c r="D266" s="69"/>
      <c r="E266" s="69"/>
      <c r="F266" s="69"/>
      <c r="G266" s="69"/>
      <c r="H266" s="69"/>
      <c r="I266" s="321"/>
    </row>
    <row r="267" spans="1:9" ht="12.75">
      <c r="A267" s="69"/>
      <c r="B267" s="69"/>
      <c r="C267" s="69"/>
      <c r="D267" s="69"/>
      <c r="E267" s="69"/>
      <c r="F267" s="69"/>
      <c r="G267" s="69"/>
      <c r="H267" s="69"/>
      <c r="I267" s="321"/>
    </row>
    <row r="268" spans="1:9" ht="12.75">
      <c r="A268" s="69"/>
      <c r="B268" s="69"/>
      <c r="C268" s="69"/>
      <c r="D268" s="69"/>
      <c r="E268" s="69"/>
      <c r="F268" s="69"/>
      <c r="G268" s="69"/>
      <c r="H268" s="69"/>
      <c r="I268" s="321"/>
    </row>
    <row r="269" spans="1:9" ht="12.75">
      <c r="A269" s="69"/>
      <c r="B269" s="69"/>
      <c r="C269" s="69"/>
      <c r="D269" s="69"/>
      <c r="E269" s="69"/>
      <c r="F269" s="69"/>
      <c r="G269" s="69"/>
      <c r="H269" s="69"/>
      <c r="I269" s="69"/>
    </row>
    <row r="270" spans="1:9" ht="12.75">
      <c r="A270" s="69"/>
      <c r="B270" s="69"/>
      <c r="C270" s="69"/>
      <c r="D270" s="69"/>
      <c r="E270" s="69"/>
      <c r="F270" s="1421" t="s">
        <v>1752</v>
      </c>
      <c r="G270" s="69"/>
      <c r="H270" s="69"/>
      <c r="I270" s="69"/>
    </row>
    <row r="271" spans="1:9" ht="12.75">
      <c r="A271" s="69"/>
      <c r="B271" s="69"/>
      <c r="C271" s="69"/>
      <c r="D271" s="69"/>
      <c r="E271" s="69"/>
      <c r="F271" s="69"/>
      <c r="G271" s="69"/>
      <c r="H271" s="69"/>
      <c r="I271" s="69"/>
    </row>
    <row r="272" spans="1:9" ht="12.75">
      <c r="A272" s="69"/>
      <c r="B272" s="69"/>
      <c r="C272" s="69"/>
      <c r="D272" s="69"/>
      <c r="E272" s="69"/>
      <c r="F272" s="69"/>
      <c r="G272" s="69"/>
      <c r="H272" s="69"/>
      <c r="I272" s="69"/>
    </row>
    <row r="273" spans="1:9" ht="12.75">
      <c r="A273" s="69"/>
      <c r="B273" s="69"/>
      <c r="C273" s="69"/>
      <c r="D273" s="69"/>
      <c r="E273" s="69"/>
      <c r="F273" s="69"/>
      <c r="G273" s="69"/>
      <c r="H273" s="69"/>
      <c r="I273" s="69"/>
    </row>
    <row r="274" spans="1:9" ht="12.75">
      <c r="A274" s="69"/>
      <c r="B274" s="69"/>
      <c r="C274" s="69"/>
      <c r="D274" s="69"/>
      <c r="E274" s="69"/>
      <c r="F274" s="69"/>
      <c r="G274" s="69"/>
      <c r="H274" s="69"/>
      <c r="I274" s="69"/>
    </row>
    <row r="275" spans="1:9" ht="12.75">
      <c r="A275" s="69"/>
      <c r="B275" s="69"/>
      <c r="C275" s="69"/>
      <c r="D275" s="69"/>
      <c r="E275" s="69"/>
      <c r="F275" s="69"/>
      <c r="G275" s="69"/>
      <c r="H275" s="69"/>
      <c r="I275" s="69"/>
    </row>
  </sheetData>
  <sheetProtection/>
  <mergeCells count="371">
    <mergeCell ref="G1:I1"/>
    <mergeCell ref="D2:I2"/>
    <mergeCell ref="E3:I3"/>
    <mergeCell ref="A4:I4"/>
    <mergeCell ref="D5:I5"/>
    <mergeCell ref="A7:I7"/>
    <mergeCell ref="A8:I8"/>
    <mergeCell ref="A10:A11"/>
    <mergeCell ref="B10:B11"/>
    <mergeCell ref="C10:D11"/>
    <mergeCell ref="E10:E11"/>
    <mergeCell ref="F10:F11"/>
    <mergeCell ref="G10:G11"/>
    <mergeCell ref="H10:H11"/>
    <mergeCell ref="I10:I11"/>
    <mergeCell ref="C12:D12"/>
    <mergeCell ref="C13:D13"/>
    <mergeCell ref="E13:E14"/>
    <mergeCell ref="F13:F14"/>
    <mergeCell ref="G13:G14"/>
    <mergeCell ref="C14:D14"/>
    <mergeCell ref="C16:D16"/>
    <mergeCell ref="C17:D17"/>
    <mergeCell ref="E17:E18"/>
    <mergeCell ref="F17:F18"/>
    <mergeCell ref="G17:G18"/>
    <mergeCell ref="C18:D18"/>
    <mergeCell ref="C20:D20"/>
    <mergeCell ref="C21:D21"/>
    <mergeCell ref="E21:E22"/>
    <mergeCell ref="F21:F22"/>
    <mergeCell ref="G21:G22"/>
    <mergeCell ref="C22:D22"/>
    <mergeCell ref="C24:D24"/>
    <mergeCell ref="C25:D25"/>
    <mergeCell ref="E25:E26"/>
    <mergeCell ref="F25:F26"/>
    <mergeCell ref="G25:G26"/>
    <mergeCell ref="C26:D26"/>
    <mergeCell ref="A31:A33"/>
    <mergeCell ref="B31:B33"/>
    <mergeCell ref="C31:D31"/>
    <mergeCell ref="C32:D32"/>
    <mergeCell ref="E32:E33"/>
    <mergeCell ref="F32:F33"/>
    <mergeCell ref="G32:G33"/>
    <mergeCell ref="C33:D33"/>
    <mergeCell ref="A34:A75"/>
    <mergeCell ref="B34:B69"/>
    <mergeCell ref="C34:D34"/>
    <mergeCell ref="C35:D35"/>
    <mergeCell ref="E35:E36"/>
    <mergeCell ref="F35:F36"/>
    <mergeCell ref="G35:G36"/>
    <mergeCell ref="C36:D36"/>
    <mergeCell ref="C37:D37"/>
    <mergeCell ref="C38:D38"/>
    <mergeCell ref="E38:E39"/>
    <mergeCell ref="F38:F39"/>
    <mergeCell ref="G38:G39"/>
    <mergeCell ref="C39:D39"/>
    <mergeCell ref="C40:C44"/>
    <mergeCell ref="E40:E44"/>
    <mergeCell ref="G40:G44"/>
    <mergeCell ref="C45:D45"/>
    <mergeCell ref="C46:D46"/>
    <mergeCell ref="E46:E47"/>
    <mergeCell ref="F46:F47"/>
    <mergeCell ref="G46:G47"/>
    <mergeCell ref="C47:D47"/>
    <mergeCell ref="C48:C49"/>
    <mergeCell ref="E48:E49"/>
    <mergeCell ref="G48:G49"/>
    <mergeCell ref="C50:D50"/>
    <mergeCell ref="C51:D51"/>
    <mergeCell ref="E51:E52"/>
    <mergeCell ref="F51:F52"/>
    <mergeCell ref="G51:G52"/>
    <mergeCell ref="C52:D52"/>
    <mergeCell ref="C53:D53"/>
    <mergeCell ref="C54:C56"/>
    <mergeCell ref="E54:E56"/>
    <mergeCell ref="G54:G56"/>
    <mergeCell ref="C57:D57"/>
    <mergeCell ref="C58:D58"/>
    <mergeCell ref="E58:E59"/>
    <mergeCell ref="F58:F59"/>
    <mergeCell ref="G58:G59"/>
    <mergeCell ref="C59:D59"/>
    <mergeCell ref="C60:D60"/>
    <mergeCell ref="C61:C66"/>
    <mergeCell ref="E62:E63"/>
    <mergeCell ref="G62:G63"/>
    <mergeCell ref="E65:E66"/>
    <mergeCell ref="G65:G66"/>
    <mergeCell ref="C67:D67"/>
    <mergeCell ref="C68:C69"/>
    <mergeCell ref="E68:E69"/>
    <mergeCell ref="G68:G69"/>
    <mergeCell ref="B70:B75"/>
    <mergeCell ref="C70:D70"/>
    <mergeCell ref="C71:D71"/>
    <mergeCell ref="E71:E72"/>
    <mergeCell ref="F71:F72"/>
    <mergeCell ref="G71:G72"/>
    <mergeCell ref="C72:D72"/>
    <mergeCell ref="C73:D73"/>
    <mergeCell ref="C74:C75"/>
    <mergeCell ref="E74:E75"/>
    <mergeCell ref="G74:G75"/>
    <mergeCell ref="C76:D76"/>
    <mergeCell ref="C77:D77"/>
    <mergeCell ref="E77:E78"/>
    <mergeCell ref="F77:F78"/>
    <mergeCell ref="G77:G78"/>
    <mergeCell ref="C78:D78"/>
    <mergeCell ref="C82:D82"/>
    <mergeCell ref="C83:D83"/>
    <mergeCell ref="E83:E84"/>
    <mergeCell ref="F83:F84"/>
    <mergeCell ref="G83:G84"/>
    <mergeCell ref="C84:D84"/>
    <mergeCell ref="A85:A86"/>
    <mergeCell ref="B85:B86"/>
    <mergeCell ref="C85:C86"/>
    <mergeCell ref="E85:E86"/>
    <mergeCell ref="F85:F86"/>
    <mergeCell ref="A87:A89"/>
    <mergeCell ref="B87:B89"/>
    <mergeCell ref="C87:D87"/>
    <mergeCell ref="C88:D88"/>
    <mergeCell ref="E88:E89"/>
    <mergeCell ref="F88:F89"/>
    <mergeCell ref="G88:G89"/>
    <mergeCell ref="C89:D89"/>
    <mergeCell ref="A90:A107"/>
    <mergeCell ref="B90:B107"/>
    <mergeCell ref="C90:D90"/>
    <mergeCell ref="C91:C93"/>
    <mergeCell ref="E91:E93"/>
    <mergeCell ref="F91:F93"/>
    <mergeCell ref="C94:D94"/>
    <mergeCell ref="C95:C96"/>
    <mergeCell ref="E95:E96"/>
    <mergeCell ref="C97:D97"/>
    <mergeCell ref="C98:C101"/>
    <mergeCell ref="E98:E101"/>
    <mergeCell ref="F98:F101"/>
    <mergeCell ref="C102:D102"/>
    <mergeCell ref="C103:C107"/>
    <mergeCell ref="E103:E105"/>
    <mergeCell ref="E106:E107"/>
    <mergeCell ref="A108:A110"/>
    <mergeCell ref="B108:B110"/>
    <mergeCell ref="C108:D108"/>
    <mergeCell ref="C109:D109"/>
    <mergeCell ref="E109:E110"/>
    <mergeCell ref="F109:F110"/>
    <mergeCell ref="G109:G110"/>
    <mergeCell ref="C110:D110"/>
    <mergeCell ref="A111:A116"/>
    <mergeCell ref="B111:B116"/>
    <mergeCell ref="C111:D111"/>
    <mergeCell ref="C113:D113"/>
    <mergeCell ref="C115:D115"/>
    <mergeCell ref="A117:A119"/>
    <mergeCell ref="B117:B119"/>
    <mergeCell ref="C117:D117"/>
    <mergeCell ref="C118:D118"/>
    <mergeCell ref="E118:E119"/>
    <mergeCell ref="F118:F119"/>
    <mergeCell ref="G118:G119"/>
    <mergeCell ref="C119:D119"/>
    <mergeCell ref="A120:A134"/>
    <mergeCell ref="B120:B134"/>
    <mergeCell ref="C120:D120"/>
    <mergeCell ref="C121:D121"/>
    <mergeCell ref="E121:E122"/>
    <mergeCell ref="C122:D122"/>
    <mergeCell ref="C123:C128"/>
    <mergeCell ref="E124:E125"/>
    <mergeCell ref="E127:E128"/>
    <mergeCell ref="G127:G128"/>
    <mergeCell ref="C129:D129"/>
    <mergeCell ref="C130:D130"/>
    <mergeCell ref="E130:E131"/>
    <mergeCell ref="C131:D131"/>
    <mergeCell ref="C132:C134"/>
    <mergeCell ref="E133:E134"/>
    <mergeCell ref="G133:G134"/>
    <mergeCell ref="C137:D137"/>
    <mergeCell ref="C138:D138"/>
    <mergeCell ref="E138:E139"/>
    <mergeCell ref="F138:F139"/>
    <mergeCell ref="G138:G139"/>
    <mergeCell ref="C139:D139"/>
    <mergeCell ref="A140:A188"/>
    <mergeCell ref="B140:B143"/>
    <mergeCell ref="C140:D140"/>
    <mergeCell ref="C141:D141"/>
    <mergeCell ref="E141:E142"/>
    <mergeCell ref="F141:F142"/>
    <mergeCell ref="E149:E151"/>
    <mergeCell ref="G141:G142"/>
    <mergeCell ref="C142:D142"/>
    <mergeCell ref="B144:B151"/>
    <mergeCell ref="C144:D144"/>
    <mergeCell ref="C145:D145"/>
    <mergeCell ref="E145:E146"/>
    <mergeCell ref="F145:F146"/>
    <mergeCell ref="G145:G146"/>
    <mergeCell ref="C146:D146"/>
    <mergeCell ref="C147:C151"/>
    <mergeCell ref="G149:G151"/>
    <mergeCell ref="B152:B159"/>
    <mergeCell ref="C152:D152"/>
    <mergeCell ref="C153:D153"/>
    <mergeCell ref="E153:E154"/>
    <mergeCell ref="F153:F154"/>
    <mergeCell ref="G153:G154"/>
    <mergeCell ref="C154:D154"/>
    <mergeCell ref="C155:C159"/>
    <mergeCell ref="E157:E159"/>
    <mergeCell ref="G157:G159"/>
    <mergeCell ref="B160:B164"/>
    <mergeCell ref="C160:D160"/>
    <mergeCell ref="C161:D161"/>
    <mergeCell ref="E161:E162"/>
    <mergeCell ref="F161:F162"/>
    <mergeCell ref="G161:G162"/>
    <mergeCell ref="C162:D162"/>
    <mergeCell ref="C163:C164"/>
    <mergeCell ref="E163:E164"/>
    <mergeCell ref="G163:G164"/>
    <mergeCell ref="B165:B170"/>
    <mergeCell ref="C165:D165"/>
    <mergeCell ref="C166:D166"/>
    <mergeCell ref="E166:E167"/>
    <mergeCell ref="F166:F167"/>
    <mergeCell ref="G166:G167"/>
    <mergeCell ref="C167:D167"/>
    <mergeCell ref="C168:C170"/>
    <mergeCell ref="E169:E170"/>
    <mergeCell ref="G169:G170"/>
    <mergeCell ref="B171:B177"/>
    <mergeCell ref="C171:D171"/>
    <mergeCell ref="C172:D172"/>
    <mergeCell ref="E172:E173"/>
    <mergeCell ref="F172:F173"/>
    <mergeCell ref="G172:G173"/>
    <mergeCell ref="C173:D173"/>
    <mergeCell ref="C174:C177"/>
    <mergeCell ref="E175:E176"/>
    <mergeCell ref="G175:G176"/>
    <mergeCell ref="B178:B183"/>
    <mergeCell ref="C178:D178"/>
    <mergeCell ref="C179:D179"/>
    <mergeCell ref="E179:E180"/>
    <mergeCell ref="F179:F180"/>
    <mergeCell ref="G179:G180"/>
    <mergeCell ref="C180:D180"/>
    <mergeCell ref="C181:C183"/>
    <mergeCell ref="E182:E183"/>
    <mergeCell ref="G182:G183"/>
    <mergeCell ref="B184:B188"/>
    <mergeCell ref="C184:D184"/>
    <mergeCell ref="C185:D185"/>
    <mergeCell ref="E185:E186"/>
    <mergeCell ref="F185:F186"/>
    <mergeCell ref="G185:G186"/>
    <mergeCell ref="C186:D186"/>
    <mergeCell ref="C187:C188"/>
    <mergeCell ref="A191:A193"/>
    <mergeCell ref="B191:B193"/>
    <mergeCell ref="C191:D191"/>
    <mergeCell ref="C192:D192"/>
    <mergeCell ref="E192:E193"/>
    <mergeCell ref="F192:F193"/>
    <mergeCell ref="G192:G193"/>
    <mergeCell ref="C193:D193"/>
    <mergeCell ref="A194:A208"/>
    <mergeCell ref="B194:B199"/>
    <mergeCell ref="C194:D194"/>
    <mergeCell ref="C195:D195"/>
    <mergeCell ref="E195:E196"/>
    <mergeCell ref="F195:F196"/>
    <mergeCell ref="G195:G196"/>
    <mergeCell ref="C196:D196"/>
    <mergeCell ref="C197:C199"/>
    <mergeCell ref="E197:E199"/>
    <mergeCell ref="B200:B203"/>
    <mergeCell ref="C200:D200"/>
    <mergeCell ref="C201:D201"/>
    <mergeCell ref="E201:E202"/>
    <mergeCell ref="F201:F202"/>
    <mergeCell ref="G201:G202"/>
    <mergeCell ref="C202:D202"/>
    <mergeCell ref="B204:B208"/>
    <mergeCell ref="C204:D204"/>
    <mergeCell ref="C205:D205"/>
    <mergeCell ref="E205:E206"/>
    <mergeCell ref="F205:F206"/>
    <mergeCell ref="G205:G206"/>
    <mergeCell ref="C206:D206"/>
    <mergeCell ref="C207:C208"/>
    <mergeCell ref="E207:E208"/>
    <mergeCell ref="C209:D209"/>
    <mergeCell ref="C210:D210"/>
    <mergeCell ref="E210:E211"/>
    <mergeCell ref="F210:F211"/>
    <mergeCell ref="G210:G211"/>
    <mergeCell ref="C211:D211"/>
    <mergeCell ref="A212:A214"/>
    <mergeCell ref="B212:B214"/>
    <mergeCell ref="C212:C214"/>
    <mergeCell ref="C215:D215"/>
    <mergeCell ref="C216:D216"/>
    <mergeCell ref="E216:E217"/>
    <mergeCell ref="F216:F217"/>
    <mergeCell ref="G216:G217"/>
    <mergeCell ref="C217:D217"/>
    <mergeCell ref="A218:A243"/>
    <mergeCell ref="B218:B228"/>
    <mergeCell ref="C218:D218"/>
    <mergeCell ref="C219:D219"/>
    <mergeCell ref="E219:E220"/>
    <mergeCell ref="F219:F220"/>
    <mergeCell ref="G219:G220"/>
    <mergeCell ref="C220:D220"/>
    <mergeCell ref="C221:C228"/>
    <mergeCell ref="E223:E225"/>
    <mergeCell ref="G223:G225"/>
    <mergeCell ref="E227:E228"/>
    <mergeCell ref="G227:G228"/>
    <mergeCell ref="G234:G235"/>
    <mergeCell ref="C235:D235"/>
    <mergeCell ref="B229:B232"/>
    <mergeCell ref="C229:D229"/>
    <mergeCell ref="C230:D230"/>
    <mergeCell ref="E230:E231"/>
    <mergeCell ref="F230:F231"/>
    <mergeCell ref="G230:G231"/>
    <mergeCell ref="C231:D231"/>
    <mergeCell ref="G238:G239"/>
    <mergeCell ref="C239:D239"/>
    <mergeCell ref="C240:C243"/>
    <mergeCell ref="E241:E243"/>
    <mergeCell ref="G241:G243"/>
    <mergeCell ref="B233:B236"/>
    <mergeCell ref="C233:D233"/>
    <mergeCell ref="C234:D234"/>
    <mergeCell ref="E234:E235"/>
    <mergeCell ref="F234:F235"/>
    <mergeCell ref="C248:D248"/>
    <mergeCell ref="E248:E249"/>
    <mergeCell ref="F248:F249"/>
    <mergeCell ref="B237:B243"/>
    <mergeCell ref="C237:D237"/>
    <mergeCell ref="C238:D238"/>
    <mergeCell ref="E238:E239"/>
    <mergeCell ref="F238:F239"/>
    <mergeCell ref="A258:C259"/>
    <mergeCell ref="G248:G249"/>
    <mergeCell ref="C249:D249"/>
    <mergeCell ref="C250:C256"/>
    <mergeCell ref="E251:E252"/>
    <mergeCell ref="F251:F252"/>
    <mergeCell ref="E254:E256"/>
    <mergeCell ref="A247:A249"/>
    <mergeCell ref="B247:B249"/>
    <mergeCell ref="C247:D2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2019-11-11T04:45:22Z</cp:lastPrinted>
  <dcterms:created xsi:type="dcterms:W3CDTF">1996-10-08T23:32:33Z</dcterms:created>
  <dcterms:modified xsi:type="dcterms:W3CDTF">2019-11-26T12:09:01Z</dcterms:modified>
  <cp:category/>
  <cp:version/>
  <cp:contentType/>
  <cp:contentStatus/>
</cp:coreProperties>
</file>